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bccr-my.sharepoint.com/personal/fernandezvv_conassif_fi_cr/Documents/Documentos/Documentos CONASSIF/Presupuesto/2025/Envío a consulta/"/>
    </mc:Choice>
  </mc:AlternateContent>
  <xr:revisionPtr revIDLastSave="105" documentId="13_ncr:1_{FC5FCBF9-20DD-49D1-A513-0296723F1C21}" xr6:coauthVersionLast="47" xr6:coauthVersionMax="47" xr10:uidLastSave="{9CE2452C-EB05-4870-A915-FDCC5923A4F0}"/>
  <bookViews>
    <workbookView xWindow="-28920" yWindow="-120" windowWidth="29040" windowHeight="15840" xr2:uid="{43BABD97-7D01-4141-AC81-FBAE43C39FC3}"/>
  </bookViews>
  <sheets>
    <sheet name="PRESUPUESTO 2025" sheetId="1" r:id="rId1"/>
  </sheets>
  <definedNames>
    <definedName name="_xlnm._FilterDatabase" localSheetId="0" hidden="1">'PRESUPUESTO 2025'!$B$5:$H$67</definedName>
    <definedName name="_xlnm.Print_Area" localSheetId="0">'PRESUPUESTO 2025'!$B$6:$H$71</definedName>
    <definedName name="base">#REF!</definedName>
    <definedName name="pro">#REF!</definedName>
    <definedName name="_xlnm.Print_Titles" localSheetId="0">'PRESUPUESTO 2025'!$1:$5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8" i="1" l="1"/>
  <c r="G71" i="1" s="1"/>
  <c r="F58" i="1"/>
  <c r="E58" i="1"/>
  <c r="H58" i="1" s="1"/>
  <c r="H27" i="1"/>
  <c r="H24" i="1"/>
  <c r="H18" i="1"/>
  <c r="H17" i="1"/>
  <c r="G17" i="1"/>
  <c r="H30" i="1"/>
  <c r="G39" i="1"/>
  <c r="H47" i="1"/>
  <c r="G52" i="1"/>
  <c r="H52" i="1"/>
  <c r="H59" i="1"/>
  <c r="H61" i="1"/>
  <c r="G8" i="1"/>
  <c r="H8" i="1"/>
  <c r="G60" i="1"/>
  <c r="E6" i="1"/>
  <c r="H7" i="1"/>
  <c r="E45" i="1"/>
  <c r="E25" i="1" l="1"/>
  <c r="G59" i="1"/>
  <c r="E62" i="1"/>
  <c r="G30" i="1"/>
  <c r="F69" i="1"/>
  <c r="F62" i="1"/>
  <c r="F45" i="1"/>
  <c r="F25" i="1"/>
  <c r="F6" i="1"/>
  <c r="F71" i="1" l="1"/>
  <c r="G68" i="1"/>
  <c r="G67" i="1"/>
  <c r="G66" i="1"/>
  <c r="G65" i="1"/>
  <c r="G64" i="1"/>
  <c r="G63" i="1"/>
  <c r="H65" i="1"/>
  <c r="G62" i="1" l="1"/>
  <c r="H68" i="1"/>
  <c r="G70" i="1" l="1"/>
  <c r="G69" i="1" s="1"/>
  <c r="E69" i="1"/>
  <c r="G46" i="1"/>
  <c r="G47" i="1"/>
  <c r="G48" i="1"/>
  <c r="G49" i="1"/>
  <c r="G50" i="1"/>
  <c r="G51" i="1"/>
  <c r="G53" i="1"/>
  <c r="G54" i="1"/>
  <c r="G55" i="1"/>
  <c r="G56" i="1"/>
  <c r="G57" i="1"/>
  <c r="G26" i="1"/>
  <c r="G27" i="1"/>
  <c r="G28" i="1"/>
  <c r="G29" i="1"/>
  <c r="G31" i="1"/>
  <c r="G32" i="1"/>
  <c r="G33" i="1"/>
  <c r="G34" i="1"/>
  <c r="G35" i="1"/>
  <c r="G36" i="1"/>
  <c r="G37" i="1"/>
  <c r="G38" i="1"/>
  <c r="G40" i="1"/>
  <c r="G41" i="1"/>
  <c r="G42" i="1"/>
  <c r="G43" i="1"/>
  <c r="G44" i="1"/>
  <c r="G9" i="1"/>
  <c r="G10" i="1"/>
  <c r="G11" i="1"/>
  <c r="G12" i="1"/>
  <c r="G13" i="1"/>
  <c r="G14" i="1"/>
  <c r="G15" i="1"/>
  <c r="G16" i="1"/>
  <c r="G18" i="1"/>
  <c r="G19" i="1"/>
  <c r="G20" i="1"/>
  <c r="G21" i="1"/>
  <c r="G22" i="1"/>
  <c r="G23" i="1"/>
  <c r="G24" i="1"/>
  <c r="H64" i="1"/>
  <c r="H66" i="1"/>
  <c r="H67" i="1"/>
  <c r="H46" i="1"/>
  <c r="H48" i="1"/>
  <c r="H49" i="1"/>
  <c r="H50" i="1"/>
  <c r="H51" i="1"/>
  <c r="H53" i="1"/>
  <c r="H54" i="1"/>
  <c r="H55" i="1"/>
  <c r="H56" i="1"/>
  <c r="H57" i="1"/>
  <c r="H9" i="1"/>
  <c r="H10" i="1"/>
  <c r="H11" i="1"/>
  <c r="H12" i="1"/>
  <c r="H13" i="1"/>
  <c r="H14" i="1"/>
  <c r="H15" i="1"/>
  <c r="H16" i="1"/>
  <c r="H19" i="1"/>
  <c r="H20" i="1"/>
  <c r="H21" i="1"/>
  <c r="H22" i="1"/>
  <c r="H23" i="1"/>
  <c r="G7" i="1"/>
  <c r="H26" i="1"/>
  <c r="H28" i="1"/>
  <c r="H29" i="1"/>
  <c r="H31" i="1"/>
  <c r="H32" i="1"/>
  <c r="H33" i="1"/>
  <c r="H34" i="1"/>
  <c r="H35" i="1"/>
  <c r="H36" i="1"/>
  <c r="H37" i="1"/>
  <c r="H38" i="1"/>
  <c r="H40" i="1"/>
  <c r="H41" i="1"/>
  <c r="H42" i="1"/>
  <c r="H43" i="1"/>
  <c r="H44" i="1"/>
  <c r="G6" i="1" l="1"/>
  <c r="E71" i="1" l="1"/>
  <c r="H6" i="1"/>
  <c r="H63" i="1"/>
  <c r="G61" i="1"/>
  <c r="H45" i="1"/>
  <c r="H71" i="1" l="1"/>
  <c r="G25" i="1"/>
  <c r="G45" i="1"/>
  <c r="H62" i="1"/>
  <c r="H25" i="1"/>
</calcChain>
</file>

<file path=xl/sharedStrings.xml><?xml version="1.0" encoding="utf-8"?>
<sst xmlns="http://schemas.openxmlformats.org/spreadsheetml/2006/main" count="198" uniqueCount="198">
  <si>
    <t>CÓDIGO</t>
  </si>
  <si>
    <t>OBJETO DEL GASTO</t>
  </si>
  <si>
    <t>DETALLE *</t>
  </si>
  <si>
    <t>DIFERENCIA ABSOLUTA</t>
  </si>
  <si>
    <t>VARIACIÓN 
PORCENTUAL</t>
  </si>
  <si>
    <t>0</t>
  </si>
  <si>
    <t>REMUNERACIONES</t>
  </si>
  <si>
    <t>0.01.01</t>
  </si>
  <si>
    <t>Remuneraciones</t>
  </si>
  <si>
    <t>Remuneración básica o salario base que se otorga al personal, permanente o interino por la prestación de servicios, de acuerdo con la naturaleza del trabajo, grado de especialización y la responsabilidad asignada al puesto o nivel jerárquico correspondiente, con sujeción a las regulaciones de las leyes laborales vigentes.</t>
  </si>
  <si>
    <t>0.02.01</t>
  </si>
  <si>
    <t xml:space="preserve">Tiempo extraordinario </t>
  </si>
  <si>
    <t>Retribución eventual al personal que presta sus servicios en horas que exceden su jornada ordinaria de trabajo, cuando circunstancias o situaciones de naturaleza extraordinaria de la entidad así lo requieran, ajustándose a las disposiciones legales y técnicas vigentes.</t>
  </si>
  <si>
    <t>0.02.02</t>
  </si>
  <si>
    <t>Recargo de funciones</t>
  </si>
  <si>
    <t>Diferencias salariales que se reconocen a los funcionarios en forma adicional a su salario habitual, que se derivan del reconocimiento por asumir en forma temporal los deberes y responsabilidades de un cargo de nivel superior por ausencia de su titular.</t>
  </si>
  <si>
    <t>0.02.05</t>
  </si>
  <si>
    <t>Dietas</t>
  </si>
  <si>
    <t>Retribución por la participación en órganos colegiados que realizan funciones institucionales, definida en términos de un monto absoluto por cada sesión del órgano a la que se asista, como por ejemplo en el caso de juntas directivas, Asamblea Legislativa, Concejos Municipales, entre otros. Esta remuneración no determina la existencia de relación laboral. La suma que se destina para cada dieta depende del ordenamiento jurídico vigente.</t>
  </si>
  <si>
    <t>0.03.01</t>
  </si>
  <si>
    <t>Retribuciones por años de servicio</t>
  </si>
  <si>
    <t>Reconocimientos adicionales que la institución destina como remuneración a sus
trabajadores por concepto de años laborados en el sector público y de acuerdo con lo
que establece el ordenamiento jurídico correspondiente.</t>
  </si>
  <si>
    <t>0.03.02</t>
  </si>
  <si>
    <t>Restricciones al ejercicio liberal de la profesión</t>
  </si>
  <si>
    <t>Compensación económica al servidor al que por legislación vigente se le ha impuesto
restricción al ejercicio de la profesión que ostenta en su cargo.</t>
  </si>
  <si>
    <t>0.03.03</t>
  </si>
  <si>
    <t>Decimotercer mes</t>
  </si>
  <si>
    <t>Retribución extraordinaria de un mes de salario adicional o proporcional al tiempo
laboral que otorga la institución por una sola vez, cada fin de año, a todos sus
trabajadores.</t>
  </si>
  <si>
    <t>0.03.04</t>
  </si>
  <si>
    <t>Salario escolar</t>
  </si>
  <si>
    <t>Retribución salarial que consiste en un porcentaje calculado sobre el salario nominal
mensual de cada trabajador. Dicho porcentaje se paga en forma acumulada en el mes
de enero siguiente de cada año y se rige de conformidad con lo que disponga el
ordenamiento jurídico correspondiente.</t>
  </si>
  <si>
    <t>0.03.99</t>
  </si>
  <si>
    <t>Otros incentivos salariales</t>
  </si>
  <si>
    <t>Remuneraciones salariales no enunciadas en las subpartidas anteriores, caracterizadas
principalmente por constituir erogaciones adicionales al salario base del personal que
labora al servicio de la entidad, de acuerdo con la normativa jurídica y técnica que lo
autorice.</t>
  </si>
  <si>
    <t>0.04.01</t>
  </si>
  <si>
    <t>Contribución Patronal al Seguro de Salud de la CCSS</t>
  </si>
  <si>
    <t>Erogaciones que en condición de patronos deben destinar a aquellas instituciones que la ley señale, con el fin de que los trabajadores y familias en general, disfruten de los beneficios de la seguridad social y el desarrollo para mejorar la capacidad laboral del país, como son: el seguro de salud, la satisfacción de necesidades básicas de las familias de escasos recursos económicos, la formación y capacitación del sector público y privado. Su cálculo se efectúa en función de los salarios y otras remuneraciones que se les otorgan a los empleados.</t>
  </si>
  <si>
    <t>0.04.02</t>
  </si>
  <si>
    <t>Contribución patronal al IMAS</t>
  </si>
  <si>
    <t>Aporte que las instituciones del Estado en su calidad de patronos destinan al Instituto
Mixto de Ayuda Social, para asignarlos a programas sociales de ese Instituto, dirigidos
a satisfacer las necesidades básicas de las familias de escasos recursos económicos.</t>
  </si>
  <si>
    <t>0.04.03</t>
  </si>
  <si>
    <t>Contribución patronal al INA</t>
  </si>
  <si>
    <t>Aporte que las instituciones del Estado en su calidad de patronos destinan al Instituto
Nacional de Aprendizaje (INA), para la formación y capacitación de los trabajadores.</t>
  </si>
  <si>
    <t>0.04.04</t>
  </si>
  <si>
    <t>Contribución patronal al FODESAF</t>
  </si>
  <si>
    <t>Pagos que instituciones del Estado como patronos, destinan al Fondo de Desarrollo
Social y Asignaciones Familiares (FODESAF), para brindar asistencia a personas de
escasos recursos económicos.</t>
  </si>
  <si>
    <t>0.04.05</t>
  </si>
  <si>
    <t>Contribución patronal al Banco Popular</t>
  </si>
  <si>
    <t>Aportes que instituciones del Estado en su condición de patronos, destinan al Banco
Popular y de Desarrollo Comunal, con el fin de incrementar su patrimonio, así como a la
creación de reservas, bonificaciones a los ahorros o a proyectos de desarrollo a juicio
de la Junta Directiva Nacional.</t>
  </si>
  <si>
    <t>0.05.01</t>
  </si>
  <si>
    <t>Contribución patronal al seguro de pensiones</t>
  </si>
  <si>
    <t>Contempla las cuotas que las instituciones del Estado como patronos destinan a la
Caja Costarricense de Seguro Social, para financiar el seguro de pensiones de sus
trabajadores y pensionados cubiertos por ese seguro.</t>
  </si>
  <si>
    <t>0.05.02</t>
  </si>
  <si>
    <t>Aporte patronal al ROPC</t>
  </si>
  <si>
    <t>Aportes que las instituciones del Estado como patronos aportan para el financiamiento
al Régimen Obligatorio de Pensiones Complementarias de cada trabajador, según lo
establecido por la Ley de Protección al Trabajador. Dicho pago se calcula como un
porcentaje sobre el salario mensual del trabajador y se deposita en las cuentas
individuales de éste en la operadora de pensiones de su elección.</t>
  </si>
  <si>
    <t>0.05.03</t>
  </si>
  <si>
    <t>Aporte patronal al FCL</t>
  </si>
  <si>
    <t>Erogaciones que las instituciones del Estado como patronos aportan para el
financiamiento del Fondo de Capitalización Laboral de cada trabajador establecido
mediante Ley de Protección al Trabajador. Dicho aporte se calcula como un porcentaje
sobre el salario mensual del trabajador y se deposita en las cuentas individuales de
éste en la operadora de pensiones de su elección.</t>
  </si>
  <si>
    <t>0.05.05</t>
  </si>
  <si>
    <t>Contribución patronal a fondos administrados</t>
  </si>
  <si>
    <t>Sumas que las instituciones del Estado como patrono aportan a aquellas instituciones
de carácter privado que la ley autorice para administrar fondos de asociaciones
solidaristas, fondos de pensiones complementarios y otros fondos de capitalización.</t>
  </si>
  <si>
    <t>SERVICIOS</t>
  </si>
  <si>
    <t>1.02.03</t>
  </si>
  <si>
    <t>Servicio de correo</t>
  </si>
  <si>
    <t>Contempla el pago de servicio de traslado nacional e internacional de toda clase de correspondencia postal, el alquiler de apartados postales, la adquisición de estampillas, y otros servicios conexos.</t>
  </si>
  <si>
    <t>1.03.01</t>
  </si>
  <si>
    <t>Información</t>
  </si>
  <si>
    <t>Corresponde a los gastos por servicios de información que utilizan las instituciones públicas para efecto de dar a conocer asuntos de carácter oficial, de tipo administrativo, campañas de carácter culturales, educativas, científicas o técnicas. Incluye la publicación de avisos, edictos, acuerdos, reglamentos, decretos, leyes, la preparación de guiones, documentales y similares, transmitidos a través de medios de comunicación masiva, escritos, radiales, audiovisuales o cualquier otro medio.</t>
  </si>
  <si>
    <t>1.03.07</t>
  </si>
  <si>
    <t>Servicio de Transferencia Electrónica de Información</t>
  </si>
  <si>
    <t>Considera el pago de los servicios de carácter virtual tales como acceso a información especializada, cuya obtención se realiza a través de medios informáticos, telemáticos y/o electrónicos.</t>
  </si>
  <si>
    <t>1.04.04</t>
  </si>
  <si>
    <t>Servicios de gestión de Apoyo (Consultorías)</t>
  </si>
  <si>
    <t>Corresponde a la cancelación de servicios profesionales y técnicos para la elaboración de trabajos en las áreas de contaduría, economía, administración, finanzas, sociología, psicología y las demás áreas de las ciencias económicas y sociales.</t>
  </si>
  <si>
    <t>1.04.99</t>
  </si>
  <si>
    <t>Otros servicios de gestión y apoyo</t>
  </si>
  <si>
    <t>Comprende el pago por concepto de servicios profesionales y técnicos en campos no contemplados en las subpartidas anteriores, con personas físicas o jurídicas, tanto nacionales como extranjeras para la realización de trabajos específicos.</t>
  </si>
  <si>
    <t>1.05.01</t>
  </si>
  <si>
    <t>Transporte dentro del país</t>
  </si>
  <si>
    <t>Contempla los gastos por concepto de servicio de traslado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transporte. Considera además, el traslado de personas ajenas a la entidad, como estudiantes, enfermos, indigentes, asesores y observadores internacionales, entre otros, de acuerdo con la legislación vigente</t>
  </si>
  <si>
    <t>1.05.02</t>
  </si>
  <si>
    <t>Viáticos dentro del país</t>
  </si>
  <si>
    <t>Erogaciones por concepto de atención de hospedaje, alimentación y otros gastos menores relacionados,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viático.
Considera además, el pago de gastos de hospedaje, alimentación y otros gastos menores relacionados, a personas ajenas a la entidad, como estudiantes, enfermos, indigentes, asesores y observadores internacionales, entre otros, de acuerdo con la legislación vigente.</t>
  </si>
  <si>
    <t>1.05.03</t>
  </si>
  <si>
    <t>Transporte en el exterior</t>
  </si>
  <si>
    <t>Corresponde al pago de los servicios de traslado que las instituciones públicas reconocen a sus funcionarios o a aquellos a quien la legislación autorice, cuando deban desplazarse hacia el exterior o desde el exterior, con el propósito de cumplir con las funciones de su cargo o las señaladas en convenios suscritos entre la institución y el beneficiario del transporte.</t>
  </si>
  <si>
    <t>1.05.04</t>
  </si>
  <si>
    <t>Viáticos en el exterior</t>
  </si>
  <si>
    <t>Erogaciones por concepto de hospedaje, alimentación y otros gastos menores relacionados, que las instituciones públicas reconocen a sus servidores o a aquellos que la legislación autorice, cuando estos deban desplazarse en forma transitoria de su centro de trabajo al exterior o desde el exterior, con el propósito de cumplir con las funciones de su cargo o las señaladas en convenios suscritos entre la institución y el beneficiario, acorde con las disposiciones legales respectivas. Incluye además, gastos necesarios por concepto de pasaporte, visa y cualesquiera otros requisitos migratorios esenciales, previos a la iniciación del viaje.</t>
  </si>
  <si>
    <t>1.07.01</t>
  </si>
  <si>
    <t>Actividades de capacitación</t>
  </si>
  <si>
    <t>Esta subpartida contempla los siguientes conceptos relacionados con: servicios y bienes inherentes a la realización de eventos de capacitación y aprendizaje tales como seminarios, charlas, congresos, simposios, cursos, talleres y similares. En este concepto se incluyen las contrataciones de manera integral o bien por separado, por ejemplo: instructores y personal de apoyo; salas de instrucción, maquinaria, equipo y mobiliario; útiles, materiales y suministros como cartapacios, afiches, flores, placas, pergaminos, así como la alimentación y hospedaje que se brinda a los participantes de los eventos en el transcurso de los mismos.
Se incluyen en esta subpartida todos los gastos de viaje y de transporte de los participantes en actividades de capacitación, tales como: visas, impuestos de salida y otros similares.
Se incluyen cuotas que la institución debe cancelar a la entidad organizadora, para que funcionarios públicos o quienes la legislación autorice, participen en congresos, seminarios, talleres, simposios, cursos, charlas y similares.</t>
  </si>
  <si>
    <t>1.08.06</t>
  </si>
  <si>
    <t>Mantenimiento  y reparación de equipo de comunicación</t>
  </si>
  <si>
    <t>Corresponde al mantenimiento y reparaciones preventivas y habituales de equipos de comunicación tales como centrales telefónicas, antenas, transmisores, receptores, teléfonos, faxes, equipo de radio, video filmador, equipo de cine, plataformas de interconectividad y comunicación, entre otros.</t>
  </si>
  <si>
    <t>1.08.07</t>
  </si>
  <si>
    <t>Mantenimiento y reparación de equipo y mobiliario de oficina</t>
  </si>
  <si>
    <t>Comprende el mantenimiento y reparaciones preventivas y habituales de equipo y mobiliario que se requiere para el uso de oficinas, como máquinas de escribir, archivadores, aires acondicionados, fotocopiadoras, escritorios, sillas, entre otros.</t>
  </si>
  <si>
    <t>1.08.99</t>
  </si>
  <si>
    <t>Mantenimiento de otros equipo</t>
  </si>
  <si>
    <t>En esta subpartida se incluye el mantenimiento y reparaciones preventivas y habituales de otra maquinaria y equipo, no contemplados en las subpartidas anteriores, comprende el mantenimiento y reparación de equipo y mobiliario médico, hospitalario, de laboratorio, de investigación y protección ambiental, drones, entre otros.</t>
  </si>
  <si>
    <t>1.09.99</t>
  </si>
  <si>
    <t>Otros Impuestos</t>
  </si>
  <si>
    <t>Incluye la compra de especies fiscales, el pago de impuestos sobre la propiedad de vehículos y cualquier otra erogación por concepto de impuestos no considerados en los renglones anteriores.</t>
  </si>
  <si>
    <t>1.99.99</t>
  </si>
  <si>
    <t>Otros servicios no especificados</t>
  </si>
  <si>
    <t>Contempla otros servicios no considerados en los grupos y subpartidas anteriores.</t>
  </si>
  <si>
    <t>MATERIALES Y SUMINISTROS</t>
  </si>
  <si>
    <t>2.01.04</t>
  </si>
  <si>
    <t>Tintas, pinturas y diluyentes</t>
  </si>
  <si>
    <t>Comprende los gastos por concepto de productos y sustancias naturales o artificiales que se emplean para teñir, pintar y dar un color determinado a un objeto, como por ejemplo: tintas de todo tipo, pinturas, barnices, esmaltes, lacas, diluyentes, removedores de pintura, entre otros.</t>
  </si>
  <si>
    <t>2.02.03</t>
  </si>
  <si>
    <t>Alimentos y bebidas</t>
  </si>
  <si>
    <t>Corresponde a la compra de alimentos y bebidas. Incluye los gastos de comida y otros servicios de restaurante brindados al personal que labora en las instituciones públicas, así como a usuarios externos que participen en reuniones de trabajo y otras actividades de carácter laboral.</t>
  </si>
  <si>
    <t>2.03.04</t>
  </si>
  <si>
    <t>Materiales y productos eléctricos, telefónicos y de cómputo</t>
  </si>
  <si>
    <t>Adquisición de materiales y productos que se requieren en la construcción, mantenimiento y reparación de los sistemas eléctricos, telefónicos y de cómputo. Como ejemplo se citan los siguientes: todo tipo de cable, bombillos, tubos, conectadores, uniones, cajas octogonales, toma corrientes, cajas telefónicas, memoria RAM, tarjetas para cómputo, abanicos internos de computadoras, entre otros.</t>
  </si>
  <si>
    <t>2.04.01</t>
  </si>
  <si>
    <t>Herramientas e instrumentos</t>
  </si>
  <si>
    <t>Incluye la adquisición de implementos no capitalizables que se requieren para realizar actividades manuales como la carpintería, mecánica, electricidad, artesanía, agricultura, instrumentos de investigación no médica, entre otras. A manera de ejemplo se citan: martillos, cepillos, palas, tenazas, alicates, cincel, cintas métricas, llaves fijas, brújulas, tubos de ensayo, desatornillador, probetas, serruchos, entre otros.</t>
  </si>
  <si>
    <t>2.04.02</t>
  </si>
  <si>
    <t>Repuestos y accesorios</t>
  </si>
  <si>
    <t>Considera los gastos por concepto de compra de repuestos que se usan para el mantenimiento y reparación de maquinaria y equipo así como accesorios, que no incrementen la vida útil del bien y no son capitalizables</t>
  </si>
  <si>
    <t>2.99.01</t>
  </si>
  <si>
    <t>Útiles y materiales de oficina y cómputo</t>
  </si>
  <si>
    <t>Comprende la adquisición de artículos que se requieren para realizar labores de oficina, de cómputo</t>
  </si>
  <si>
    <t>2.99.03</t>
  </si>
  <si>
    <t xml:space="preserve">Productos de papel, cartón e impresos </t>
  </si>
  <si>
    <t>Incluye la adquisición de papel y cartón de toda clase, así como los productos que ofrece el mercado en forma estandarizada. Se citan como ejemplo: papel bond, papel periódico, sobres, papel para impresoras, cajas de cartón, papel engomado y adhesivo en sus diversas formas.
También comprende todo tipo de impresos ya sea en papel o en otro material</t>
  </si>
  <si>
    <t>2.99.04</t>
  </si>
  <si>
    <t>Textiles y vestuario</t>
  </si>
  <si>
    <t>Contempla las compras de todo tipo de hilados, tejidos de fibras artificiales y naturales y prendas de vestir, incluye tanto la adquisición de los bienes terminados como los materiales para elaborarlos.</t>
  </si>
  <si>
    <t>2.99.05</t>
  </si>
  <si>
    <t>Útiles y materiales de limpieza</t>
  </si>
  <si>
    <t>Adquisición de artículos necesarios para el aseo general, tales como bolsas plásticas, escobas, cepillos de fibras naturales y sintéticas, ceras, desinfectantes, jabón de todo tipo, papel higiénico, desodorante ambiental y cualquier otro artículo o material similar.</t>
  </si>
  <si>
    <t>2.99.07</t>
  </si>
  <si>
    <t xml:space="preserve">Útiles y materiales de cocina y comedor </t>
  </si>
  <si>
    <t>Corresponde la adquisición de útiles que se necesitan en las actividades culinarias y para el comedor, por ejemplo: sartenes, artículos de cuchillería, saleros, coladores, vasos, picheles, platos y otros similares. Considera además, los utensilios desechables de papel, cartón y plástico.</t>
  </si>
  <si>
    <t>2.99.99</t>
  </si>
  <si>
    <t>Otros útiles, materiales y suministros</t>
  </si>
  <si>
    <t>Incorpora la compra de útiles, materiales y suministros no incluidos en las subpartidas anteriores</t>
  </si>
  <si>
    <t>5</t>
  </si>
  <si>
    <t>BIENES DURADEROS</t>
  </si>
  <si>
    <t>5.99.03</t>
  </si>
  <si>
    <t>Bienes Intangibles</t>
  </si>
  <si>
    <t>incluye la adquisición y el desarrollo de sistemas informáticos, así como de software especializado. Se contemplan en esta subpartida, las erogaciones por concepto de adiciones y mejoras a sistemas que se encuentran en operación.</t>
  </si>
  <si>
    <t>TRANSFERENCIAS CORRIENTES</t>
  </si>
  <si>
    <t>6.02.01</t>
  </si>
  <si>
    <t>Becas a funcionarios</t>
  </si>
  <si>
    <t>Monto que se destina en forma temporal a funcionarios para que inicien, continúen o completen sus estudios, en el país o en el exterior. Dicha suma puede cubrir parcial o totalmente el costo del estudio. Además, puede incluir los gastos graduación.</t>
  </si>
  <si>
    <t>6.02.02</t>
  </si>
  <si>
    <t>Becas a terceras personas</t>
  </si>
  <si>
    <t>Suma que se destina en forma temporal a personas que no son funcionarios, para que inicien, continúen o completen sus estudios, sea en el país o en el exterior. Dicha suma puede cubrir parcial o totalmente el costo del estudio. incluye ayudas económicas para prácticas estudiantiles que están dentro de los programas de estudio de centros de enseñanza</t>
  </si>
  <si>
    <t>6.03.01</t>
  </si>
  <si>
    <t>Prestaciones legales</t>
  </si>
  <si>
    <t>Sumas que asignan las instituciones públicas para cubrir el pago por concepto de preaviso y cesantía, además de otros pagos a que tengan derecho los funcionarios una vez concluida la relación laboral con la entidad de conformidad con las regulaciones establecidas.</t>
  </si>
  <si>
    <t>6.03.99</t>
  </si>
  <si>
    <t>Subsidio por incapacidades</t>
  </si>
  <si>
    <t>Incluye el pago de subsidio por incapacidad y maternidad que se debe reconocer según la normativa de la Caja Costarricense del Seguro Social.</t>
  </si>
  <si>
    <t>Cuotas a Organismos Internacionales</t>
  </si>
  <si>
    <t>Aportes que las instituciones públicas nacionales otorgan a organismos de carácter internacional con cobertura en el ámbito mundial o regional, para gastos corrientes, previo compromiso legalmente formalizado, incluye las sumas que por concepto de cuotas que se trasladan a organismos internacionales</t>
  </si>
  <si>
    <t xml:space="preserve">  * Detalle de lo que corresponde la cuenta </t>
  </si>
  <si>
    <t>TOTAL</t>
  </si>
  <si>
    <t>Para visualizar las subpartidas, debe dar click en el más (+) de la izquierda.</t>
  </si>
  <si>
    <t>Cifras en colones</t>
  </si>
  <si>
    <t>1.03.03</t>
  </si>
  <si>
    <t>Impresión, encuadernación y otros</t>
  </si>
  <si>
    <t>1.04.02</t>
  </si>
  <si>
    <t>Servicios Jurídicos</t>
  </si>
  <si>
    <t>CUENTAS ESPECIALES</t>
  </si>
  <si>
    <t>9.02.01</t>
  </si>
  <si>
    <t>Sumas libres sin asignación presupuestaria</t>
  </si>
  <si>
    <t>Incluye la previsión de recursos que no tienen asignación presupuestaria determinada, las cuales provienen tanto de recursos libres como de recursos con destino específico lo que permite guardar el equilibrio presupuestario entre ingresos y gastos, al ubicar el exceso de ingresos sobre los gastos.</t>
  </si>
  <si>
    <t>6.07.01</t>
  </si>
  <si>
    <t>6.02.03</t>
  </si>
  <si>
    <t>Ayudas a funcionarios</t>
  </si>
  <si>
    <t>Reconocimiento semestral, con base en un monto por consumo eléctrico fijo para todos los funcionarios basado en una jornada de 8 horas, por concepto de pago del consumo eléctrico en que incurren los funcionarios por el uso de las computadoras en labores de teletrabajo</t>
  </si>
  <si>
    <t>1.04.01</t>
  </si>
  <si>
    <t>Servicios médicos y de laboratorio</t>
  </si>
  <si>
    <t>5.01.06</t>
  </si>
  <si>
    <t>Equipo sanitario, de laboratorio e investigación</t>
  </si>
  <si>
    <t>2.99.02</t>
  </si>
  <si>
    <t xml:space="preserve">Útiles y materiales médico, hospitalario y de investigación </t>
  </si>
  <si>
    <t>Comprende las erogaciones por concepto de servicios profesionales y técnicos para realizar trabajos en el campo de la salud. Incluye los servicios integrales de salud.</t>
  </si>
  <si>
    <t>Se incluye aquel equipo y mobiliario médico para diagnósticos de enfermedades.</t>
  </si>
  <si>
    <t>OBSERVACIONES DE SUPERVISADOS</t>
  </si>
  <si>
    <r>
      <t>Contempla los gastos por concepto de servicios de impresión, fotocopiado, encuadernación y reproducción de revistas, libros, periódicos, comprobantes, títulos valores y papelería en general utilizada en la operación propia de las instituciones</t>
    </r>
    <r>
      <rPr>
        <sz val="10"/>
        <rFont val="Calibri"/>
        <family val="2"/>
        <scheme val="minor"/>
      </rPr>
      <t xml:space="preserve">. </t>
    </r>
  </si>
  <si>
    <r>
      <t>Incluye los pagos por servicios profesionales y técnicos para elaborar trabajos en el campo de la abogacía y el notariado</t>
    </r>
    <r>
      <rPr>
        <sz val="10"/>
        <rFont val="Calibri"/>
        <family val="2"/>
        <scheme val="minor"/>
      </rPr>
      <t xml:space="preserve">. </t>
    </r>
  </si>
  <si>
    <r>
      <t>Comprende la adquisición de útiles y materiales no capitalizables que se utilizan en las actividades médico-quirúrgicas, de enfermería, farmacia, laboratorio e investigación, tales como agujas hipodérmicas, jeringas, material de sutura, guantes, catéter y otros</t>
    </r>
    <r>
      <rPr>
        <sz val="10"/>
        <rFont val="Calibri"/>
        <family val="2"/>
        <scheme val="minor"/>
      </rPr>
      <t xml:space="preserve">. </t>
    </r>
  </si>
  <si>
    <t>PRESUPUESTO AÑO
2024</t>
  </si>
  <si>
    <t>Presupuesto del CONASSIF para el año 2025</t>
  </si>
  <si>
    <t>PRESUPUESTO AÑO
2025</t>
  </si>
  <si>
    <t>Actividades protocolarias y sociales</t>
  </si>
  <si>
    <t>5.01.03</t>
  </si>
  <si>
    <t>Equipo de comunicación</t>
  </si>
  <si>
    <t>1.07.02</t>
  </si>
  <si>
    <t xml:space="preserve">Gastos por servicios inherentes a la organización y participación en eventos de formación. </t>
  </si>
  <si>
    <t xml:space="preserve">Erogaciones por concepto de equipo para trasmitir y recibir información, haciendo partícipe a terceros mediante comunicaciones telefónicas, compra de radios, video beam entre otros. etc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</si>
</sst>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_);[Red]\(&quot;¢&quot;#,##0.00\)"/>
    <numFmt numFmtId="165" formatCode="&quot;₡&quot;#,##0.00"/>
  </numFmts>
  <fonts count="18" x14ac:knownFonts="1">
    <font>
      <sz val="10"/>
      <name val="Arial"/>
      <family val="2"/>
    </font>
    <font>
      <sz val="10"/>
      <name val="Arial"/>
      <family val="2"/>
    </font>
    <font>
      <b/>
      <sz val="11"/>
      <color theme="0"/>
      <name val="Calibri"/>
      <family val="2"/>
      <scheme val="minor"/>
    </font>
    <font>
      <sz val="12"/>
      <name val="Calibri"/>
      <family val="2"/>
      <scheme val="minor"/>
    </font>
    <font>
      <b/>
      <sz val="12"/>
      <name val="Calibri"/>
      <family val="2"/>
      <scheme val="minor"/>
    </font>
    <font>
      <sz val="9"/>
      <name val="Calibri"/>
      <family val="2"/>
      <scheme val="minor"/>
    </font>
    <font>
      <sz val="10"/>
      <name val="Calibri"/>
      <family val="2"/>
      <scheme val="minor"/>
    </font>
    <font>
      <b/>
      <sz val="14"/>
      <name val="Calibri"/>
      <family val="2"/>
      <scheme val="minor"/>
    </font>
    <font>
      <b/>
      <sz val="8"/>
      <name val="Calibri"/>
      <family val="2"/>
      <scheme val="minor"/>
    </font>
    <font>
      <sz val="8"/>
      <name val="Calibri"/>
      <family val="2"/>
      <scheme val="minor"/>
    </font>
    <font>
      <i/>
      <sz val="10"/>
      <name val="Calibri"/>
      <family val="2"/>
      <scheme val="minor"/>
    </font>
    <font>
      <sz val="10"/>
      <color indexed="10"/>
      <name val="Calibri"/>
      <family val="2"/>
      <scheme val="minor"/>
    </font>
    <font>
      <b/>
      <sz val="16"/>
      <name val="Calibri"/>
      <family val="2"/>
      <scheme val="minor"/>
    </font>
    <font>
      <b/>
      <sz val="11"/>
      <name val="Calibri"/>
      <family val="2"/>
      <scheme val="minor"/>
    </font>
    <font>
      <b/>
      <sz val="12"/>
      <color theme="0"/>
      <name val="Calibri"/>
      <family val="2"/>
      <scheme val="minor"/>
    </font>
    <font>
      <b/>
      <sz val="9"/>
      <color theme="0"/>
      <name val="Calibri"/>
      <family val="2"/>
      <scheme val="minor"/>
    </font>
    <font>
      <b/>
      <sz val="10"/>
      <name val="Calibri"/>
      <family val="2"/>
      <scheme val="minor"/>
    </font>
    <font>
      <b/>
      <sz val="10"/>
      <color theme="0"/>
      <name val="Calibri"/>
      <family val="2"/>
      <scheme val="minor"/>
    </font>
  </fonts>
  <fills count="4">
    <fill>
      <patternFill patternType="none"/>
    </fill>
    <fill>
      <patternFill patternType="gray125"/>
    </fill>
    <fill>
      <patternFill patternType="solid">
        <fgColor rgb="FF0D559A"/>
        <bgColor indexed="64"/>
      </patternFill>
    </fill>
    <fill>
      <patternFill patternType="solid">
        <fgColor rgb="FF009585"/>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theme="4" tint="-0.24994659260841701"/>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63">
    <xf numFmtId="0" fontId="0" fillId="0" borderId="0" xfId="0"/>
    <xf numFmtId="0" fontId="3" fillId="0" borderId="0" xfId="0" applyFont="1" applyAlignment="1">
      <alignment horizontal="center"/>
    </xf>
    <xf numFmtId="0" fontId="3" fillId="0" borderId="0" xfId="0" applyFont="1"/>
    <xf numFmtId="0" fontId="4" fillId="0" borderId="0" xfId="0" applyFont="1" applyAlignment="1">
      <alignment horizontal="left" vertical="center"/>
    </xf>
    <xf numFmtId="0" fontId="5" fillId="0" borderId="0" xfId="0" applyFont="1" applyAlignment="1">
      <alignment horizontal="left"/>
    </xf>
    <xf numFmtId="0" fontId="6" fillId="0" borderId="0" xfId="0" applyFont="1"/>
    <xf numFmtId="0" fontId="7" fillId="0" borderId="0" xfId="0" applyFont="1" applyAlignment="1">
      <alignment horizontal="center" vertical="center"/>
    </xf>
    <xf numFmtId="0" fontId="7" fillId="0" borderId="0" xfId="0" applyFont="1" applyAlignment="1">
      <alignment horizontal="centerContinuous" vertical="center" wrapText="1"/>
    </xf>
    <xf numFmtId="164" fontId="7" fillId="0" borderId="0" xfId="0" applyNumberFormat="1" applyFont="1" applyAlignment="1">
      <alignment horizontal="centerContinuous" vertical="center" wrapText="1"/>
    </xf>
    <xf numFmtId="0" fontId="6" fillId="0" borderId="0" xfId="0" applyFont="1" applyAlignment="1">
      <alignment horizontal="center" vertical="top"/>
    </xf>
    <xf numFmtId="0" fontId="10" fillId="0" borderId="0" xfId="0" applyFont="1" applyAlignment="1">
      <alignment vertical="top" wrapText="1"/>
    </xf>
    <xf numFmtId="0" fontId="6" fillId="0" borderId="0" xfId="0" applyFont="1" applyAlignment="1">
      <alignment vertical="top" wrapText="1"/>
    </xf>
    <xf numFmtId="0" fontId="11" fillId="0" borderId="0" xfId="0" applyFont="1" applyAlignment="1">
      <alignment vertical="top" wrapText="1"/>
    </xf>
    <xf numFmtId="165" fontId="11" fillId="0" borderId="0" xfId="0" applyNumberFormat="1" applyFont="1" applyAlignment="1">
      <alignment vertical="top" wrapText="1"/>
    </xf>
    <xf numFmtId="0" fontId="11" fillId="0" borderId="0" xfId="0" applyFont="1"/>
    <xf numFmtId="4" fontId="6" fillId="0" borderId="0" xfId="0" applyNumberFormat="1" applyFont="1" applyAlignment="1">
      <alignment vertical="top" wrapText="1"/>
    </xf>
    <xf numFmtId="10" fontId="6" fillId="0" borderId="0" xfId="1" applyNumberFormat="1" applyFont="1"/>
    <xf numFmtId="10" fontId="6" fillId="0" borderId="0" xfId="0" applyNumberFormat="1" applyFont="1"/>
    <xf numFmtId="0" fontId="14" fillId="2" borderId="1" xfId="0" applyFont="1" applyFill="1" applyBorder="1" applyAlignment="1">
      <alignment horizontal="center" vertical="center"/>
    </xf>
    <xf numFmtId="49" fontId="2" fillId="3" borderId="2" xfId="0" applyNumberFormat="1" applyFont="1" applyFill="1" applyBorder="1" applyAlignment="1">
      <alignment horizontal="center" vertical="center"/>
    </xf>
    <xf numFmtId="0" fontId="14" fillId="2" borderId="4" xfId="0" applyFont="1" applyFill="1" applyBorder="1" applyAlignment="1">
      <alignment horizontal="center" vertical="center" wrapText="1"/>
    </xf>
    <xf numFmtId="0" fontId="8" fillId="0" borderId="0" xfId="0" applyFont="1" applyBorder="1" applyAlignment="1">
      <alignment vertical="center" wrapText="1"/>
    </xf>
    <xf numFmtId="0" fontId="8" fillId="0" borderId="4" xfId="0" applyFont="1" applyBorder="1" applyAlignment="1">
      <alignment vertical="center" wrapText="1"/>
    </xf>
    <xf numFmtId="0" fontId="14" fillId="2" borderId="1" xfId="0" applyFont="1" applyFill="1" applyBorder="1" applyAlignment="1">
      <alignment horizontal="center" vertical="center" wrapText="1"/>
    </xf>
    <xf numFmtId="0" fontId="9" fillId="0" borderId="3" xfId="0" applyFont="1" applyBorder="1" applyAlignment="1">
      <alignment vertical="center" wrapText="1"/>
    </xf>
    <xf numFmtId="0" fontId="9" fillId="0" borderId="1" xfId="0" applyFont="1" applyBorder="1" applyAlignment="1">
      <alignment vertical="center" wrapText="1"/>
    </xf>
    <xf numFmtId="165" fontId="5" fillId="0" borderId="0" xfId="0" applyNumberFormat="1" applyFont="1" applyBorder="1" applyAlignment="1">
      <alignment vertical="center" wrapText="1"/>
    </xf>
    <xf numFmtId="165" fontId="5" fillId="0" borderId="4" xfId="0" applyNumberFormat="1" applyFont="1" applyBorder="1" applyAlignment="1">
      <alignment vertical="center" wrapText="1"/>
    </xf>
    <xf numFmtId="165" fontId="5" fillId="0" borderId="3" xfId="0" applyNumberFormat="1" applyFont="1" applyBorder="1" applyAlignment="1">
      <alignment vertical="center" wrapText="1"/>
    </xf>
    <xf numFmtId="165" fontId="5" fillId="0" borderId="1" xfId="0" applyNumberFormat="1" applyFont="1" applyBorder="1" applyAlignment="1">
      <alignment vertical="center" wrapText="1"/>
    </xf>
    <xf numFmtId="0" fontId="9" fillId="0" borderId="0" xfId="0" applyFont="1" applyBorder="1" applyAlignment="1">
      <alignment vertical="center" wrapText="1"/>
    </xf>
    <xf numFmtId="0" fontId="8" fillId="0" borderId="7" xfId="0" applyFont="1" applyBorder="1" applyAlignment="1">
      <alignment vertical="center" wrapText="1"/>
    </xf>
    <xf numFmtId="0" fontId="9" fillId="0" borderId="8" xfId="0" applyFont="1" applyBorder="1" applyAlignment="1">
      <alignment vertical="center" wrapText="1"/>
    </xf>
    <xf numFmtId="165" fontId="5" fillId="0" borderId="7" xfId="0" applyNumberFormat="1" applyFont="1" applyBorder="1" applyAlignment="1">
      <alignment vertical="center" wrapText="1"/>
    </xf>
    <xf numFmtId="165" fontId="5" fillId="0" borderId="8" xfId="0" applyNumberFormat="1" applyFont="1" applyBorder="1" applyAlignment="1">
      <alignment vertical="center" wrapText="1"/>
    </xf>
    <xf numFmtId="10" fontId="5" fillId="0" borderId="8" xfId="1" applyNumberFormat="1" applyFont="1" applyBorder="1" applyAlignment="1">
      <alignment horizontal="center" vertical="center" wrapText="1"/>
    </xf>
    <xf numFmtId="0" fontId="2" fillId="3" borderId="6" xfId="0" applyFont="1" applyFill="1" applyBorder="1" applyAlignment="1">
      <alignment horizontal="center" vertical="center" wrapText="1"/>
    </xf>
    <xf numFmtId="0" fontId="2" fillId="3" borderId="1" xfId="0" applyFont="1" applyFill="1" applyBorder="1" applyAlignment="1">
      <alignment horizontal="center" vertical="center" wrapText="1"/>
    </xf>
    <xf numFmtId="44" fontId="2" fillId="3" borderId="1" xfId="0" applyNumberFormat="1" applyFont="1" applyFill="1" applyBorder="1" applyAlignment="1">
      <alignment horizontal="right" vertical="center" wrapText="1"/>
    </xf>
    <xf numFmtId="165" fontId="2" fillId="3" borderId="4" xfId="0" applyNumberFormat="1" applyFont="1" applyFill="1" applyBorder="1" applyAlignment="1">
      <alignment horizontal="right" vertical="center" wrapText="1"/>
    </xf>
    <xf numFmtId="10" fontId="2" fillId="3" borderId="1" xfId="1" applyNumberFormat="1" applyFont="1" applyFill="1" applyBorder="1" applyAlignment="1">
      <alignment horizontal="center" vertical="center" wrapText="1"/>
    </xf>
    <xf numFmtId="0" fontId="8" fillId="0" borderId="1" xfId="0" applyFont="1" applyBorder="1" applyAlignment="1">
      <alignment vertical="center" wrapText="1"/>
    </xf>
    <xf numFmtId="0" fontId="15" fillId="3" borderId="1" xfId="0" applyFont="1" applyFill="1" applyBorder="1" applyAlignment="1">
      <alignment vertical="center" wrapText="1"/>
    </xf>
    <xf numFmtId="0" fontId="16" fillId="0" borderId="0" xfId="0" applyFont="1"/>
    <xf numFmtId="165" fontId="16" fillId="0" borderId="0" xfId="0" applyNumberFormat="1" applyFont="1"/>
    <xf numFmtId="0" fontId="13" fillId="0" borderId="0" xfId="0" applyFont="1"/>
    <xf numFmtId="0" fontId="4" fillId="0" borderId="0" xfId="0" applyFont="1"/>
    <xf numFmtId="10" fontId="17" fillId="3" borderId="1" xfId="1" applyNumberFormat="1" applyFont="1" applyFill="1" applyBorder="1" applyAlignment="1">
      <alignment horizontal="center" vertical="center" wrapText="1"/>
    </xf>
    <xf numFmtId="44" fontId="17" fillId="3" borderId="4" xfId="0" applyNumberFormat="1" applyFont="1" applyFill="1" applyBorder="1" applyAlignment="1">
      <alignment horizontal="right" vertical="center" wrapText="1"/>
    </xf>
    <xf numFmtId="49" fontId="17" fillId="3" borderId="2" xfId="0" applyNumberFormat="1" applyFont="1" applyFill="1" applyBorder="1" applyAlignment="1">
      <alignment horizontal="center" vertical="center"/>
    </xf>
    <xf numFmtId="0" fontId="17" fillId="3" borderId="6" xfId="0" applyFont="1" applyFill="1" applyBorder="1" applyAlignment="1">
      <alignment horizontal="center" vertical="center" wrapText="1"/>
    </xf>
    <xf numFmtId="165" fontId="5" fillId="0" borderId="6" xfId="0" applyNumberFormat="1" applyFont="1" applyBorder="1" applyAlignment="1">
      <alignment vertical="center" wrapText="1"/>
    </xf>
    <xf numFmtId="165" fontId="5" fillId="0" borderId="5" xfId="0" applyNumberFormat="1" applyFont="1" applyBorder="1" applyAlignment="1">
      <alignment vertical="center" wrapText="1"/>
    </xf>
    <xf numFmtId="165" fontId="17" fillId="3" borderId="4" xfId="0" applyNumberFormat="1" applyFont="1" applyFill="1" applyBorder="1" applyAlignment="1">
      <alignment horizontal="right" vertical="center" wrapText="1"/>
    </xf>
    <xf numFmtId="10" fontId="5" fillId="0" borderId="8" xfId="1" applyNumberFormat="1" applyFont="1" applyBorder="1" applyAlignment="1" applyProtection="1">
      <alignment horizontal="center" vertical="center" wrapText="1"/>
      <protection locked="0"/>
    </xf>
    <xf numFmtId="10" fontId="5" fillId="0" borderId="3" xfId="1" applyNumberFormat="1" applyFont="1" applyBorder="1" applyAlignment="1" applyProtection="1">
      <alignment horizontal="center" vertical="center" wrapText="1"/>
      <protection locked="0"/>
    </xf>
    <xf numFmtId="10" fontId="5" fillId="0" borderId="1" xfId="1" applyNumberFormat="1" applyFont="1" applyBorder="1" applyAlignment="1" applyProtection="1">
      <alignment horizontal="center" vertical="center" wrapText="1"/>
      <protection locked="0"/>
    </xf>
    <xf numFmtId="10" fontId="5" fillId="0" borderId="1" xfId="1" applyNumberFormat="1" applyFont="1" applyBorder="1" applyAlignment="1" applyProtection="1">
      <alignment horizontal="left" vertical="center" wrapText="1"/>
      <protection locked="0"/>
    </xf>
    <xf numFmtId="0" fontId="9" fillId="0" borderId="1" xfId="0" applyFont="1" applyBorder="1" applyAlignment="1" applyProtection="1">
      <alignment vertical="center" wrapText="1"/>
      <protection locked="0"/>
    </xf>
    <xf numFmtId="0" fontId="15" fillId="3" borderId="1" xfId="0" applyFont="1" applyFill="1" applyBorder="1" applyAlignment="1" applyProtection="1">
      <alignment vertical="center" wrapText="1"/>
      <protection locked="0"/>
    </xf>
    <xf numFmtId="0" fontId="12" fillId="0" borderId="0" xfId="0" applyFont="1" applyAlignment="1">
      <alignment horizontal="left" vertical="center" wrapText="1"/>
    </xf>
    <xf numFmtId="0" fontId="12" fillId="0" borderId="0" xfId="0" applyFont="1" applyAlignment="1">
      <alignment horizontal="left" vertical="center"/>
    </xf>
    <xf numFmtId="0" fontId="6" fillId="0" borderId="0" xfId="0" applyFont="1" applyAlignment="1">
      <alignment horizontal="left"/>
    </xf>
  </cellXfs>
  <cellStyles count="3">
    <cellStyle name="Millares 2" xfId="2" xr:uid="{0C8FF029-C889-472D-B16D-0BFE932F2BF8}"/>
    <cellStyle name="Normal" xfId="0" builtinId="0"/>
    <cellStyle name="Porcentaje" xfId="1" builtinId="5"/>
  </cellStyles>
  <dxfs count="0"/>
  <tableStyles count="0" defaultTableStyle="TableStyleMedium2" defaultPivotStyle="PivotStyleLight16"/>
  <colors>
    <mruColors>
      <color rgb="FF009585"/>
      <color rgb="FF0D55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153836</xdr:colOff>
      <xdr:row>0</xdr:row>
      <xdr:rowOff>202405</xdr:rowOff>
    </xdr:from>
    <xdr:to>
      <xdr:col>8</xdr:col>
      <xdr:colOff>1050690</xdr:colOff>
      <xdr:row>2</xdr:row>
      <xdr:rowOff>626744</xdr:rowOff>
    </xdr:to>
    <xdr:pic>
      <xdr:nvPicPr>
        <xdr:cNvPr id="3" name="Imagen 2">
          <a:extLst>
            <a:ext uri="{FF2B5EF4-FFF2-40B4-BE49-F238E27FC236}">
              <a16:creationId xmlns:a16="http://schemas.microsoft.com/office/drawing/2014/main" id="{C72CB193-3EEA-4FF1-9B20-A9D41E18288E}"/>
            </a:ext>
          </a:extLst>
        </xdr:cNvPr>
        <xdr:cNvPicPr>
          <a:picLocks noChangeAspect="1"/>
        </xdr:cNvPicPr>
      </xdr:nvPicPr>
      <xdr:blipFill>
        <a:blip xmlns:r="http://schemas.openxmlformats.org/officeDocument/2006/relationships" r:embed="rId1"/>
        <a:stretch>
          <a:fillRect/>
        </a:stretch>
      </xdr:blipFill>
      <xdr:spPr>
        <a:xfrm>
          <a:off x="9845524" y="202405"/>
          <a:ext cx="4510162" cy="107156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11CB3-D3C0-42F8-878D-31544B9DB53A}">
  <sheetPr>
    <pageSetUpPr fitToPage="1"/>
  </sheetPr>
  <dimension ref="B1:L81"/>
  <sheetViews>
    <sheetView showGridLines="0" tabSelected="1" zoomScale="110" zoomScaleNormal="110" workbookViewId="0">
      <pane xSplit="4" ySplit="5" topLeftCell="E6" activePane="bottomRight" state="frozen"/>
      <selection pane="topRight" activeCell="E1" sqref="E1"/>
      <selection pane="bottomLeft" activeCell="A6" sqref="A6"/>
      <selection pane="bottomRight" activeCell="F7" sqref="F7"/>
    </sheetView>
  </sheetViews>
  <sheetFormatPr baseColWidth="10" defaultColWidth="11.44140625" defaultRowHeight="13.8" outlineLevelRow="1" x14ac:dyDescent="0.3"/>
  <cols>
    <col min="1" max="1" width="3.33203125" style="5" customWidth="1"/>
    <col min="2" max="2" width="8.88671875" style="9" customWidth="1"/>
    <col min="3" max="3" width="43.6640625" style="11" customWidth="1"/>
    <col min="4" max="4" width="61.6640625" style="11" customWidth="1"/>
    <col min="5" max="6" width="21.109375" style="11" customWidth="1"/>
    <col min="7" max="7" width="16.5546875" style="11" customWidth="1"/>
    <col min="8" max="8" width="14.109375" style="5" customWidth="1"/>
    <col min="9" max="9" width="44.33203125" style="5" customWidth="1"/>
    <col min="10" max="11" width="11.44140625" style="5" customWidth="1"/>
    <col min="12" max="12" width="16.33203125" style="5" customWidth="1"/>
    <col min="13" max="15" width="11.44140625" style="5" customWidth="1"/>
    <col min="16" max="16384" width="11.44140625" style="5"/>
  </cols>
  <sheetData>
    <row r="1" spans="2:9" s="2" customFormat="1" ht="15.6" x14ac:dyDescent="0.3">
      <c r="B1" s="1"/>
    </row>
    <row r="2" spans="2:9" s="2" customFormat="1" ht="35.4" customHeight="1" x14ac:dyDescent="0.3">
      <c r="B2" s="60" t="s">
        <v>190</v>
      </c>
      <c r="C2" s="61"/>
      <c r="D2" s="61"/>
      <c r="E2" s="61"/>
      <c r="F2" s="61"/>
      <c r="G2" s="61"/>
      <c r="H2" s="61"/>
      <c r="I2" s="3"/>
    </row>
    <row r="3" spans="2:9" ht="64.95" customHeight="1" x14ac:dyDescent="0.3">
      <c r="B3" s="62" t="s">
        <v>164</v>
      </c>
      <c r="C3" s="62"/>
      <c r="D3" s="62"/>
      <c r="E3" s="62"/>
      <c r="F3" s="62"/>
      <c r="G3" s="62"/>
      <c r="H3" s="62"/>
      <c r="I3" s="4"/>
    </row>
    <row r="4" spans="2:9" ht="7.5" customHeight="1" thickBot="1" x14ac:dyDescent="0.35">
      <c r="B4" s="6"/>
      <c r="C4" s="7"/>
      <c r="D4" s="7"/>
      <c r="E4" s="8"/>
      <c r="F4" s="8"/>
      <c r="G4" s="8"/>
    </row>
    <row r="5" spans="2:9" s="46" customFormat="1" ht="43.5" customHeight="1" thickBot="1" x14ac:dyDescent="0.35">
      <c r="B5" s="18" t="s">
        <v>0</v>
      </c>
      <c r="C5" s="20" t="s">
        <v>1</v>
      </c>
      <c r="D5" s="23" t="s">
        <v>2</v>
      </c>
      <c r="E5" s="20" t="s">
        <v>191</v>
      </c>
      <c r="F5" s="23" t="s">
        <v>189</v>
      </c>
      <c r="G5" s="20" t="s">
        <v>3</v>
      </c>
      <c r="H5" s="23" t="s">
        <v>4</v>
      </c>
      <c r="I5" s="20" t="s">
        <v>185</v>
      </c>
    </row>
    <row r="6" spans="2:9" s="45" customFormat="1" ht="19.5" customHeight="1" thickBot="1" x14ac:dyDescent="0.35">
      <c r="B6" s="19" t="s">
        <v>5</v>
      </c>
      <c r="C6" s="36" t="s">
        <v>6</v>
      </c>
      <c r="D6" s="37"/>
      <c r="E6" s="39">
        <f>SUM(E7:E24)</f>
        <v>1514831819.96</v>
      </c>
      <c r="F6" s="38">
        <f>SUM(F7:F24)</f>
        <v>1445721674.3999996</v>
      </c>
      <c r="G6" s="39">
        <f>SUM(G7:G24)</f>
        <v>69110145.560000062</v>
      </c>
      <c r="H6" s="40">
        <f>+E6/F6-1</f>
        <v>4.780321605725546E-2</v>
      </c>
      <c r="I6" s="40"/>
    </row>
    <row r="7" spans="2:9" ht="66" customHeight="1" outlineLevel="1" thickBot="1" x14ac:dyDescent="0.35">
      <c r="B7" s="41" t="s">
        <v>7</v>
      </c>
      <c r="C7" s="31" t="s">
        <v>8</v>
      </c>
      <c r="D7" s="32" t="s">
        <v>9</v>
      </c>
      <c r="E7" s="33">
        <v>819911094.96000004</v>
      </c>
      <c r="F7" s="34">
        <v>729955367.03999996</v>
      </c>
      <c r="G7" s="33">
        <f>+E7-F7</f>
        <v>89955727.920000076</v>
      </c>
      <c r="H7" s="35">
        <f>+E7/F7-1</f>
        <v>0.12323455923719617</v>
      </c>
      <c r="I7" s="54"/>
    </row>
    <row r="8" spans="2:9" ht="48.75" customHeight="1" outlineLevel="1" thickBot="1" x14ac:dyDescent="0.35">
      <c r="B8" s="41" t="s">
        <v>10</v>
      </c>
      <c r="C8" s="21" t="s">
        <v>11</v>
      </c>
      <c r="D8" s="24" t="s">
        <v>12</v>
      </c>
      <c r="E8" s="26">
        <v>504000</v>
      </c>
      <c r="F8" s="28">
        <v>504000</v>
      </c>
      <c r="G8" s="26">
        <f>+E8-F8</f>
        <v>0</v>
      </c>
      <c r="H8" s="35">
        <f>+E8/F8-1</f>
        <v>0</v>
      </c>
      <c r="I8" s="55"/>
    </row>
    <row r="9" spans="2:9" ht="42" customHeight="1" outlineLevel="1" thickBot="1" x14ac:dyDescent="0.35">
      <c r="B9" s="41" t="s">
        <v>13</v>
      </c>
      <c r="C9" s="22" t="s">
        <v>14</v>
      </c>
      <c r="D9" s="25" t="s">
        <v>15</v>
      </c>
      <c r="E9" s="27">
        <v>4500000</v>
      </c>
      <c r="F9" s="29">
        <v>4500000</v>
      </c>
      <c r="G9" s="27">
        <f t="shared" ref="G9:G24" si="0">+E9-F9</f>
        <v>0</v>
      </c>
      <c r="H9" s="35">
        <f t="shared" ref="H9:H23" si="1">+E9/F9-1</f>
        <v>0</v>
      </c>
      <c r="I9" s="56"/>
    </row>
    <row r="10" spans="2:9" ht="75" customHeight="1" outlineLevel="1" thickBot="1" x14ac:dyDescent="0.35">
      <c r="B10" s="41" t="s">
        <v>16</v>
      </c>
      <c r="C10" s="21" t="s">
        <v>17</v>
      </c>
      <c r="D10" s="24" t="s">
        <v>18</v>
      </c>
      <c r="E10" s="26">
        <v>129191335.04000001</v>
      </c>
      <c r="F10" s="28">
        <v>134723753.03999999</v>
      </c>
      <c r="G10" s="26">
        <f t="shared" si="0"/>
        <v>-5532417.9999999851</v>
      </c>
      <c r="H10" s="35">
        <f t="shared" si="1"/>
        <v>-4.1064904110542311E-2</v>
      </c>
      <c r="I10" s="55"/>
    </row>
    <row r="11" spans="2:9" ht="105" customHeight="1" outlineLevel="1" thickBot="1" x14ac:dyDescent="0.35">
      <c r="B11" s="41" t="s">
        <v>19</v>
      </c>
      <c r="C11" s="22" t="s">
        <v>20</v>
      </c>
      <c r="D11" s="25" t="s">
        <v>21</v>
      </c>
      <c r="E11" s="27">
        <v>20930076</v>
      </c>
      <c r="F11" s="29">
        <v>56930075.040000007</v>
      </c>
      <c r="G11" s="27">
        <f t="shared" si="0"/>
        <v>-35999999.040000007</v>
      </c>
      <c r="H11" s="35">
        <f t="shared" si="1"/>
        <v>-0.63235467395231459</v>
      </c>
      <c r="I11" s="57"/>
    </row>
    <row r="12" spans="2:9" ht="75" customHeight="1" outlineLevel="1" thickBot="1" x14ac:dyDescent="0.35">
      <c r="B12" s="41" t="s">
        <v>22</v>
      </c>
      <c r="C12" s="22" t="s">
        <v>23</v>
      </c>
      <c r="D12" s="25" t="s">
        <v>24</v>
      </c>
      <c r="E12" s="27">
        <v>115023897.95999999</v>
      </c>
      <c r="F12" s="29">
        <v>115023897.95999999</v>
      </c>
      <c r="G12" s="27">
        <f t="shared" si="0"/>
        <v>0</v>
      </c>
      <c r="H12" s="35">
        <f t="shared" si="1"/>
        <v>0</v>
      </c>
      <c r="I12" s="58"/>
    </row>
    <row r="13" spans="2:9" ht="75" customHeight="1" outlineLevel="1" thickBot="1" x14ac:dyDescent="0.35">
      <c r="B13" s="41" t="s">
        <v>25</v>
      </c>
      <c r="C13" s="21" t="s">
        <v>26</v>
      </c>
      <c r="D13" s="24" t="s">
        <v>27</v>
      </c>
      <c r="E13" s="51">
        <v>82282692</v>
      </c>
      <c r="F13" s="29">
        <v>77850233.040000007</v>
      </c>
      <c r="G13" s="52">
        <f t="shared" si="0"/>
        <v>4432458.9599999934</v>
      </c>
      <c r="H13" s="35">
        <f t="shared" si="1"/>
        <v>5.6935718583174477E-2</v>
      </c>
      <c r="I13" s="58"/>
    </row>
    <row r="14" spans="2:9" ht="75" customHeight="1" outlineLevel="1" thickBot="1" x14ac:dyDescent="0.35">
      <c r="B14" s="41" t="s">
        <v>28</v>
      </c>
      <c r="C14" s="22" t="s">
        <v>29</v>
      </c>
      <c r="D14" s="25" t="s">
        <v>30</v>
      </c>
      <c r="E14" s="33">
        <v>17520482.039999999</v>
      </c>
      <c r="F14" s="34">
        <v>18243064.079999998</v>
      </c>
      <c r="G14" s="33">
        <f t="shared" si="0"/>
        <v>-722582.03999999911</v>
      </c>
      <c r="H14" s="35">
        <f t="shared" si="1"/>
        <v>-3.9608589699148822E-2</v>
      </c>
      <c r="I14" s="58"/>
    </row>
    <row r="15" spans="2:9" ht="75" customHeight="1" outlineLevel="1" thickBot="1" x14ac:dyDescent="0.35">
      <c r="B15" s="41" t="s">
        <v>31</v>
      </c>
      <c r="C15" s="21" t="s">
        <v>32</v>
      </c>
      <c r="D15" s="24" t="s">
        <v>33</v>
      </c>
      <c r="E15" s="33">
        <v>9002703</v>
      </c>
      <c r="F15" s="34">
        <v>9046383</v>
      </c>
      <c r="G15" s="33">
        <f t="shared" si="0"/>
        <v>-43680</v>
      </c>
      <c r="H15" s="35">
        <f t="shared" si="1"/>
        <v>-4.8284491160721643E-3</v>
      </c>
      <c r="I15" s="58"/>
    </row>
    <row r="16" spans="2:9" ht="86.25" customHeight="1" outlineLevel="1" thickBot="1" x14ac:dyDescent="0.35">
      <c r="B16" s="41" t="s">
        <v>34</v>
      </c>
      <c r="C16" s="22" t="s">
        <v>35</v>
      </c>
      <c r="D16" s="25" t="s">
        <v>36</v>
      </c>
      <c r="E16" s="33">
        <v>91333782</v>
      </c>
      <c r="F16" s="34">
        <v>86413759.080000013</v>
      </c>
      <c r="G16" s="33">
        <f t="shared" si="0"/>
        <v>4920022.9199999869</v>
      </c>
      <c r="H16" s="35">
        <f t="shared" si="1"/>
        <v>5.6935642800183484E-2</v>
      </c>
      <c r="I16" s="58"/>
    </row>
    <row r="17" spans="2:9" ht="86.25" customHeight="1" outlineLevel="1" thickBot="1" x14ac:dyDescent="0.35">
      <c r="B17" s="41" t="s">
        <v>37</v>
      </c>
      <c r="C17" s="21" t="s">
        <v>38</v>
      </c>
      <c r="D17" s="24" t="s">
        <v>39</v>
      </c>
      <c r="E17" s="33">
        <v>4936967.04</v>
      </c>
      <c r="F17" s="34">
        <v>4671015</v>
      </c>
      <c r="G17" s="33">
        <f>+E17-F17</f>
        <v>265952.04000000004</v>
      </c>
      <c r="H17" s="35">
        <f>+E17/F17-1</f>
        <v>5.6936670081342067E-2</v>
      </c>
      <c r="I17" s="58"/>
    </row>
    <row r="18" spans="2:9" ht="86.25" customHeight="1" outlineLevel="1" thickBot="1" x14ac:dyDescent="0.35">
      <c r="B18" s="41" t="s">
        <v>40</v>
      </c>
      <c r="C18" s="22" t="s">
        <v>41</v>
      </c>
      <c r="D18" s="25" t="s">
        <v>42</v>
      </c>
      <c r="E18" s="33">
        <v>14810884.920000002</v>
      </c>
      <c r="F18" s="34">
        <v>14013042.959999999</v>
      </c>
      <c r="G18" s="33">
        <f t="shared" si="0"/>
        <v>797841.96000000276</v>
      </c>
      <c r="H18" s="35">
        <f>+E18/F18-1</f>
        <v>5.6935667882945129E-2</v>
      </c>
      <c r="I18" s="58"/>
    </row>
    <row r="19" spans="2:9" ht="86.25" customHeight="1" outlineLevel="1" thickBot="1" x14ac:dyDescent="0.35">
      <c r="B19" s="41" t="s">
        <v>43</v>
      </c>
      <c r="C19" s="41" t="s">
        <v>44</v>
      </c>
      <c r="D19" s="25" t="s">
        <v>45</v>
      </c>
      <c r="E19" s="33">
        <v>49369617.960000001</v>
      </c>
      <c r="F19" s="34">
        <v>46710140.039999999</v>
      </c>
      <c r="G19" s="33">
        <f t="shared" si="0"/>
        <v>2659477.9200000018</v>
      </c>
      <c r="H19" s="35">
        <f t="shared" si="1"/>
        <v>5.6935772783437866E-2</v>
      </c>
      <c r="I19" s="58"/>
    </row>
    <row r="20" spans="2:9" ht="86.25" customHeight="1" outlineLevel="1" thickBot="1" x14ac:dyDescent="0.35">
      <c r="B20" s="41" t="s">
        <v>46</v>
      </c>
      <c r="C20" s="41" t="s">
        <v>47</v>
      </c>
      <c r="D20" s="25" t="s">
        <v>48</v>
      </c>
      <c r="E20" s="33">
        <v>4936967.04</v>
      </c>
      <c r="F20" s="34">
        <v>4671015</v>
      </c>
      <c r="G20" s="33">
        <f t="shared" si="0"/>
        <v>265952.04000000004</v>
      </c>
      <c r="H20" s="35">
        <f t="shared" si="1"/>
        <v>5.6936670081342067E-2</v>
      </c>
      <c r="I20" s="58"/>
    </row>
    <row r="21" spans="2:9" ht="86.25" customHeight="1" outlineLevel="1" thickBot="1" x14ac:dyDescent="0.35">
      <c r="B21" s="41" t="s">
        <v>49</v>
      </c>
      <c r="C21" s="41" t="s">
        <v>50</v>
      </c>
      <c r="D21" s="25" t="s">
        <v>51</v>
      </c>
      <c r="E21" s="33">
        <v>53516660.039999999</v>
      </c>
      <c r="F21" s="34">
        <v>50633792.040000007</v>
      </c>
      <c r="G21" s="33">
        <f t="shared" si="0"/>
        <v>2882867.9999999925</v>
      </c>
      <c r="H21" s="35">
        <f t="shared" si="1"/>
        <v>5.6935652730148334E-2</v>
      </c>
      <c r="I21" s="58"/>
    </row>
    <row r="22" spans="2:9" ht="86.25" customHeight="1" outlineLevel="1" thickBot="1" x14ac:dyDescent="0.35">
      <c r="B22" s="41" t="s">
        <v>52</v>
      </c>
      <c r="C22" s="22" t="s">
        <v>53</v>
      </c>
      <c r="D22" s="25" t="s">
        <v>54</v>
      </c>
      <c r="E22" s="33">
        <v>29621769</v>
      </c>
      <c r="F22" s="34">
        <v>28026085.079999998</v>
      </c>
      <c r="G22" s="33">
        <f t="shared" si="0"/>
        <v>1595683.9200000018</v>
      </c>
      <c r="H22" s="35">
        <f t="shared" si="1"/>
        <v>5.6935669589425197E-2</v>
      </c>
      <c r="I22" s="58"/>
    </row>
    <row r="23" spans="2:9" ht="86.25" customHeight="1" outlineLevel="1" thickBot="1" x14ac:dyDescent="0.35">
      <c r="B23" s="41" t="s">
        <v>55</v>
      </c>
      <c r="C23" s="22" t="s">
        <v>56</v>
      </c>
      <c r="D23" s="25" t="s">
        <v>57</v>
      </c>
      <c r="E23" s="33">
        <v>14810884.920000002</v>
      </c>
      <c r="F23" s="34">
        <v>14013042.959999999</v>
      </c>
      <c r="G23" s="33">
        <f t="shared" si="0"/>
        <v>797841.96000000276</v>
      </c>
      <c r="H23" s="35">
        <f t="shared" si="1"/>
        <v>5.6935667882945129E-2</v>
      </c>
      <c r="I23" s="58"/>
    </row>
    <row r="24" spans="2:9" ht="86.25" customHeight="1" outlineLevel="1" thickBot="1" x14ac:dyDescent="0.35">
      <c r="B24" s="41" t="s">
        <v>58</v>
      </c>
      <c r="C24" s="22" t="s">
        <v>59</v>
      </c>
      <c r="D24" s="25" t="s">
        <v>60</v>
      </c>
      <c r="E24" s="33">
        <v>52628006.039999999</v>
      </c>
      <c r="F24" s="34">
        <v>49793009.039999999</v>
      </c>
      <c r="G24" s="33">
        <f t="shared" si="0"/>
        <v>2834997</v>
      </c>
      <c r="H24" s="35">
        <f>+E24/F24-1</f>
        <v>5.6935643269170111E-2</v>
      </c>
      <c r="I24" s="58"/>
    </row>
    <row r="25" spans="2:9" s="43" customFormat="1" ht="19.5" customHeight="1" thickBot="1" x14ac:dyDescent="0.35">
      <c r="B25" s="49">
        <v>1</v>
      </c>
      <c r="C25" s="50" t="s">
        <v>61</v>
      </c>
      <c r="D25" s="42"/>
      <c r="E25" s="48">
        <f>SUM(E26:E44)</f>
        <v>117908900.35999981</v>
      </c>
      <c r="F25" s="48">
        <f>SUM(F26:F44)</f>
        <v>128456797.21683261</v>
      </c>
      <c r="G25" s="48">
        <f>SUM(G26:G44)</f>
        <v>-10547896.856832795</v>
      </c>
      <c r="H25" s="47">
        <f t="shared" ref="H25:H57" si="2">+E25/F25-1</f>
        <v>-8.2112407325773185E-2</v>
      </c>
      <c r="I25" s="59"/>
    </row>
    <row r="26" spans="2:9" ht="42.75" customHeight="1" outlineLevel="1" thickBot="1" x14ac:dyDescent="0.35">
      <c r="B26" s="41" t="s">
        <v>62</v>
      </c>
      <c r="C26" s="22" t="s">
        <v>63</v>
      </c>
      <c r="D26" s="25" t="s">
        <v>64</v>
      </c>
      <c r="E26" s="33">
        <v>150000</v>
      </c>
      <c r="F26" s="34">
        <v>150000</v>
      </c>
      <c r="G26" s="33">
        <f t="shared" ref="G26:G44" si="3">+E26-F26</f>
        <v>0</v>
      </c>
      <c r="H26" s="35">
        <f t="shared" si="2"/>
        <v>0</v>
      </c>
      <c r="I26" s="58"/>
    </row>
    <row r="27" spans="2:9" ht="77.25" customHeight="1" outlineLevel="1" thickBot="1" x14ac:dyDescent="0.35">
      <c r="B27" s="41" t="s">
        <v>65</v>
      </c>
      <c r="C27" s="22" t="s">
        <v>66</v>
      </c>
      <c r="D27" s="25" t="s">
        <v>67</v>
      </c>
      <c r="E27" s="33">
        <v>8500000</v>
      </c>
      <c r="F27" s="34">
        <v>16915000</v>
      </c>
      <c r="G27" s="33">
        <f t="shared" si="3"/>
        <v>-8415000</v>
      </c>
      <c r="H27" s="35">
        <f>+E27/F27-1</f>
        <v>-0.49748743718592969</v>
      </c>
      <c r="I27" s="58"/>
    </row>
    <row r="28" spans="2:9" ht="53.55" customHeight="1" outlineLevel="1" thickBot="1" x14ac:dyDescent="0.35">
      <c r="B28" s="41" t="s">
        <v>165</v>
      </c>
      <c r="C28" s="22" t="s">
        <v>166</v>
      </c>
      <c r="D28" s="25" t="s">
        <v>186</v>
      </c>
      <c r="E28" s="33">
        <v>1000000</v>
      </c>
      <c r="F28" s="34">
        <v>2640000</v>
      </c>
      <c r="G28" s="33">
        <f t="shared" si="3"/>
        <v>-1640000</v>
      </c>
      <c r="H28" s="35">
        <f t="shared" si="2"/>
        <v>-0.62121212121212122</v>
      </c>
      <c r="I28" s="58"/>
    </row>
    <row r="29" spans="2:9" ht="48.45" customHeight="1" outlineLevel="1" thickBot="1" x14ac:dyDescent="0.35">
      <c r="B29" s="41" t="s">
        <v>68</v>
      </c>
      <c r="C29" s="22" t="s">
        <v>69</v>
      </c>
      <c r="D29" s="25" t="s">
        <v>70</v>
      </c>
      <c r="E29" s="33">
        <v>8127710.6500000004</v>
      </c>
      <c r="F29" s="34">
        <v>9982729.3059999999</v>
      </c>
      <c r="G29" s="33">
        <f t="shared" si="3"/>
        <v>-1855018.6559999995</v>
      </c>
      <c r="H29" s="35">
        <f t="shared" si="2"/>
        <v>-0.18582279446213801</v>
      </c>
      <c r="I29" s="58"/>
    </row>
    <row r="30" spans="2:9" ht="35.4" customHeight="1" outlineLevel="1" thickBot="1" x14ac:dyDescent="0.35">
      <c r="B30" s="41" t="s">
        <v>177</v>
      </c>
      <c r="C30" s="22" t="s">
        <v>178</v>
      </c>
      <c r="D30" s="25" t="s">
        <v>183</v>
      </c>
      <c r="E30" s="33">
        <v>330000</v>
      </c>
      <c r="F30" s="34">
        <v>300000</v>
      </c>
      <c r="G30" s="33">
        <f t="shared" ref="G30" si="4">+E30-F30</f>
        <v>30000</v>
      </c>
      <c r="H30" s="35">
        <f t="shared" si="2"/>
        <v>0.10000000000000009</v>
      </c>
      <c r="I30" s="58"/>
    </row>
    <row r="31" spans="2:9" ht="43.5" customHeight="1" outlineLevel="1" thickBot="1" x14ac:dyDescent="0.35">
      <c r="B31" s="41" t="s">
        <v>167</v>
      </c>
      <c r="C31" s="22" t="s">
        <v>168</v>
      </c>
      <c r="D31" s="25" t="s">
        <v>187</v>
      </c>
      <c r="E31" s="33">
        <v>12004099.970000001</v>
      </c>
      <c r="F31" s="34">
        <v>10583290.3040963</v>
      </c>
      <c r="G31" s="33">
        <f t="shared" si="3"/>
        <v>1420809.6659037005</v>
      </c>
      <c r="H31" s="35">
        <f t="shared" si="2"/>
        <v>0.13425027804006961</v>
      </c>
      <c r="I31" s="58"/>
    </row>
    <row r="32" spans="2:9" ht="31.2" outlineLevel="1" thickBot="1" x14ac:dyDescent="0.35">
      <c r="B32" s="41" t="s">
        <v>71</v>
      </c>
      <c r="C32" s="22" t="s">
        <v>72</v>
      </c>
      <c r="D32" s="25" t="s">
        <v>73</v>
      </c>
      <c r="E32" s="33">
        <v>22000000</v>
      </c>
      <c r="F32" s="34">
        <v>22000000</v>
      </c>
      <c r="G32" s="33">
        <f t="shared" si="3"/>
        <v>0</v>
      </c>
      <c r="H32" s="35">
        <f t="shared" si="2"/>
        <v>0</v>
      </c>
      <c r="I32" s="58"/>
    </row>
    <row r="33" spans="2:12" ht="52.95" customHeight="1" outlineLevel="1" thickBot="1" x14ac:dyDescent="0.35">
      <c r="B33" s="41" t="s">
        <v>74</v>
      </c>
      <c r="C33" s="22" t="s">
        <v>75</v>
      </c>
      <c r="D33" s="25" t="s">
        <v>76</v>
      </c>
      <c r="E33" s="33">
        <v>2225000</v>
      </c>
      <c r="F33" s="34">
        <v>2225000</v>
      </c>
      <c r="G33" s="33">
        <f t="shared" si="3"/>
        <v>0</v>
      </c>
      <c r="H33" s="35">
        <f t="shared" si="2"/>
        <v>0</v>
      </c>
      <c r="I33" s="58"/>
    </row>
    <row r="34" spans="2:12" ht="97.5" customHeight="1" outlineLevel="1" thickBot="1" x14ac:dyDescent="0.35">
      <c r="B34" s="41" t="s">
        <v>77</v>
      </c>
      <c r="C34" s="22" t="s">
        <v>78</v>
      </c>
      <c r="D34" s="25" t="s">
        <v>79</v>
      </c>
      <c r="E34" s="33">
        <v>867701.73999989999</v>
      </c>
      <c r="F34" s="34">
        <v>858025.77086400008</v>
      </c>
      <c r="G34" s="33">
        <f t="shared" si="3"/>
        <v>9675.9691358999116</v>
      </c>
      <c r="H34" s="35">
        <f t="shared" si="2"/>
        <v>1.127701458914987E-2</v>
      </c>
      <c r="I34" s="58"/>
    </row>
    <row r="35" spans="2:12" ht="112.5" customHeight="1" outlineLevel="1" thickBot="1" x14ac:dyDescent="0.35">
      <c r="B35" s="41" t="s">
        <v>80</v>
      </c>
      <c r="C35" s="22" t="s">
        <v>81</v>
      </c>
      <c r="D35" s="25" t="s">
        <v>82</v>
      </c>
      <c r="E35" s="33">
        <v>200000</v>
      </c>
      <c r="F35" s="34">
        <v>1200000</v>
      </c>
      <c r="G35" s="33">
        <f t="shared" si="3"/>
        <v>-1000000</v>
      </c>
      <c r="H35" s="35">
        <f t="shared" si="2"/>
        <v>-0.83333333333333337</v>
      </c>
      <c r="I35" s="58"/>
    </row>
    <row r="36" spans="2:12" ht="67.5" customHeight="1" outlineLevel="1" thickBot="1" x14ac:dyDescent="0.35">
      <c r="B36" s="41" t="s">
        <v>83</v>
      </c>
      <c r="C36" s="22" t="s">
        <v>84</v>
      </c>
      <c r="D36" s="25" t="s">
        <v>85</v>
      </c>
      <c r="E36" s="33">
        <v>6435000</v>
      </c>
      <c r="F36" s="34">
        <v>6435000</v>
      </c>
      <c r="G36" s="33">
        <f t="shared" si="3"/>
        <v>0</v>
      </c>
      <c r="H36" s="35">
        <f t="shared" si="2"/>
        <v>0</v>
      </c>
      <c r="I36" s="58"/>
    </row>
    <row r="37" spans="2:12" ht="96" customHeight="1" outlineLevel="1" thickBot="1" x14ac:dyDescent="0.35">
      <c r="B37" s="41" t="s">
        <v>86</v>
      </c>
      <c r="C37" s="22" t="s">
        <v>87</v>
      </c>
      <c r="D37" s="25" t="s">
        <v>88</v>
      </c>
      <c r="E37" s="33">
        <v>7547800</v>
      </c>
      <c r="F37" s="34">
        <v>7547800</v>
      </c>
      <c r="G37" s="33">
        <f t="shared" si="3"/>
        <v>0</v>
      </c>
      <c r="H37" s="35">
        <f t="shared" si="2"/>
        <v>0</v>
      </c>
      <c r="I37" s="58"/>
    </row>
    <row r="38" spans="2:12" ht="168.75" customHeight="1" outlineLevel="1" thickBot="1" x14ac:dyDescent="0.35">
      <c r="B38" s="41" t="s">
        <v>89</v>
      </c>
      <c r="C38" s="22" t="s">
        <v>90</v>
      </c>
      <c r="D38" s="25" t="s">
        <v>91</v>
      </c>
      <c r="E38" s="33">
        <v>45756340.010000005</v>
      </c>
      <c r="F38" s="34">
        <v>46860676.668672301</v>
      </c>
      <c r="G38" s="33">
        <f t="shared" si="3"/>
        <v>-1104336.6586722955</v>
      </c>
      <c r="H38" s="35">
        <f t="shared" si="2"/>
        <v>-2.3566383099426602E-2</v>
      </c>
      <c r="I38" s="58"/>
    </row>
    <row r="39" spans="2:12" ht="168.75" customHeight="1" outlineLevel="1" thickBot="1" x14ac:dyDescent="0.35">
      <c r="B39" s="41" t="s">
        <v>195</v>
      </c>
      <c r="C39" s="22" t="s">
        <v>192</v>
      </c>
      <c r="D39" s="25" t="s">
        <v>196</v>
      </c>
      <c r="E39" s="33">
        <v>2000000</v>
      </c>
      <c r="F39" s="34">
        <v>0</v>
      </c>
      <c r="G39" s="33">
        <f>+E39-F39</f>
        <v>2000000</v>
      </c>
      <c r="H39" s="35">
        <v>1</v>
      </c>
      <c r="I39" s="58"/>
    </row>
    <row r="40" spans="2:12" ht="51.75" customHeight="1" outlineLevel="1" thickBot="1" x14ac:dyDescent="0.35">
      <c r="B40" s="41" t="s">
        <v>92</v>
      </c>
      <c r="C40" s="22" t="s">
        <v>93</v>
      </c>
      <c r="D40" s="25" t="s">
        <v>94</v>
      </c>
      <c r="E40" s="33">
        <v>100000</v>
      </c>
      <c r="F40" s="34">
        <v>100000</v>
      </c>
      <c r="G40" s="33">
        <f t="shared" si="3"/>
        <v>0</v>
      </c>
      <c r="H40" s="35">
        <f t="shared" si="2"/>
        <v>0</v>
      </c>
      <c r="I40" s="58"/>
    </row>
    <row r="41" spans="2:12" ht="46.95" customHeight="1" outlineLevel="1" thickBot="1" x14ac:dyDescent="0.35">
      <c r="B41" s="41" t="s">
        <v>95</v>
      </c>
      <c r="C41" s="22" t="s">
        <v>96</v>
      </c>
      <c r="D41" s="25" t="s">
        <v>97</v>
      </c>
      <c r="E41" s="33">
        <v>400000</v>
      </c>
      <c r="F41" s="34">
        <v>400000</v>
      </c>
      <c r="G41" s="33">
        <f t="shared" si="3"/>
        <v>0</v>
      </c>
      <c r="H41" s="35">
        <f t="shared" si="2"/>
        <v>0</v>
      </c>
      <c r="I41" s="58"/>
    </row>
    <row r="42" spans="2:12" ht="63" customHeight="1" outlineLevel="1" thickBot="1" x14ac:dyDescent="0.35">
      <c r="B42" s="41" t="s">
        <v>98</v>
      </c>
      <c r="C42" s="22" t="s">
        <v>99</v>
      </c>
      <c r="D42" s="25" t="s">
        <v>100</v>
      </c>
      <c r="E42" s="33">
        <v>165247.98999989999</v>
      </c>
      <c r="F42" s="34">
        <v>159275.16720000003</v>
      </c>
      <c r="G42" s="33">
        <f t="shared" si="3"/>
        <v>5972.8227998999646</v>
      </c>
      <c r="H42" s="35">
        <f t="shared" si="2"/>
        <v>3.7500025301495654E-2</v>
      </c>
      <c r="I42" s="58"/>
    </row>
    <row r="43" spans="2:12" ht="41.25" customHeight="1" outlineLevel="1" thickBot="1" x14ac:dyDescent="0.35">
      <c r="B43" s="41" t="s">
        <v>101</v>
      </c>
      <c r="C43" s="22" t="s">
        <v>102</v>
      </c>
      <c r="D43" s="25" t="s">
        <v>103</v>
      </c>
      <c r="E43" s="33">
        <v>50000</v>
      </c>
      <c r="F43" s="34">
        <v>50000</v>
      </c>
      <c r="G43" s="33">
        <f t="shared" si="3"/>
        <v>0</v>
      </c>
      <c r="H43" s="35">
        <f t="shared" si="2"/>
        <v>0</v>
      </c>
      <c r="I43" s="58"/>
    </row>
    <row r="44" spans="2:12" ht="19.5" customHeight="1" outlineLevel="1" thickBot="1" x14ac:dyDescent="0.35">
      <c r="B44" s="41" t="s">
        <v>104</v>
      </c>
      <c r="C44" s="22" t="s">
        <v>105</v>
      </c>
      <c r="D44" s="25" t="s">
        <v>106</v>
      </c>
      <c r="E44" s="33">
        <v>50000</v>
      </c>
      <c r="F44" s="34">
        <v>50000</v>
      </c>
      <c r="G44" s="33">
        <f t="shared" si="3"/>
        <v>0</v>
      </c>
      <c r="H44" s="35">
        <f t="shared" si="2"/>
        <v>0</v>
      </c>
      <c r="I44" s="58"/>
    </row>
    <row r="45" spans="2:12" s="43" customFormat="1" ht="19.5" customHeight="1" thickBot="1" x14ac:dyDescent="0.35">
      <c r="B45" s="49">
        <v>2</v>
      </c>
      <c r="C45" s="50" t="s">
        <v>107</v>
      </c>
      <c r="D45" s="42"/>
      <c r="E45" s="48">
        <f>SUM(E46:E57)</f>
        <v>6485434.499999701</v>
      </c>
      <c r="F45" s="48">
        <f>SUM(F46:F57)</f>
        <v>6834756.1451999992</v>
      </c>
      <c r="G45" s="48">
        <f>SUM(G46:G57)</f>
        <v>-349321.64520030021</v>
      </c>
      <c r="H45" s="47">
        <f t="shared" si="2"/>
        <v>-5.110959890582556E-2</v>
      </c>
      <c r="I45" s="59"/>
      <c r="L45" s="44"/>
    </row>
    <row r="46" spans="2:12" ht="54.75" customHeight="1" outlineLevel="1" thickBot="1" x14ac:dyDescent="0.35">
      <c r="B46" s="41" t="s">
        <v>108</v>
      </c>
      <c r="C46" s="22" t="s">
        <v>109</v>
      </c>
      <c r="D46" s="25" t="s">
        <v>110</v>
      </c>
      <c r="E46" s="33">
        <v>1340661.2999998999</v>
      </c>
      <c r="F46" s="34">
        <v>1324733.7792</v>
      </c>
      <c r="G46" s="33">
        <f t="shared" ref="G46:G57" si="5">+E46-F46</f>
        <v>15927.520799899939</v>
      </c>
      <c r="H46" s="35">
        <f t="shared" si="2"/>
        <v>1.202318612990938E-2</v>
      </c>
      <c r="I46" s="58"/>
    </row>
    <row r="47" spans="2:12" ht="53.25" customHeight="1" outlineLevel="1" thickBot="1" x14ac:dyDescent="0.35">
      <c r="B47" s="41" t="s">
        <v>111</v>
      </c>
      <c r="C47" s="22" t="s">
        <v>112</v>
      </c>
      <c r="D47" s="25" t="s">
        <v>113</v>
      </c>
      <c r="E47" s="33">
        <v>2000000</v>
      </c>
      <c r="F47" s="34">
        <v>2000000</v>
      </c>
      <c r="G47" s="33">
        <f t="shared" si="5"/>
        <v>0</v>
      </c>
      <c r="H47" s="35">
        <f t="shared" si="2"/>
        <v>0</v>
      </c>
      <c r="I47" s="58"/>
    </row>
    <row r="48" spans="2:12" ht="74.55" customHeight="1" outlineLevel="1" thickBot="1" x14ac:dyDescent="0.35">
      <c r="B48" s="41" t="s">
        <v>114</v>
      </c>
      <c r="C48" s="22" t="s">
        <v>115</v>
      </c>
      <c r="D48" s="25" t="s">
        <v>116</v>
      </c>
      <c r="E48" s="33">
        <v>50000</v>
      </c>
      <c r="F48" s="34">
        <v>50000</v>
      </c>
      <c r="G48" s="33">
        <f t="shared" si="5"/>
        <v>0</v>
      </c>
      <c r="H48" s="35">
        <f t="shared" si="2"/>
        <v>0</v>
      </c>
      <c r="I48" s="58"/>
    </row>
    <row r="49" spans="2:9" ht="77.25" customHeight="1" outlineLevel="1" thickBot="1" x14ac:dyDescent="0.35">
      <c r="B49" s="41" t="s">
        <v>117</v>
      </c>
      <c r="C49" s="22" t="s">
        <v>118</v>
      </c>
      <c r="D49" s="25" t="s">
        <v>119</v>
      </c>
      <c r="E49" s="33">
        <v>40000</v>
      </c>
      <c r="F49" s="34">
        <v>40000</v>
      </c>
      <c r="G49" s="33">
        <f t="shared" si="5"/>
        <v>0</v>
      </c>
      <c r="H49" s="35">
        <f t="shared" si="2"/>
        <v>0</v>
      </c>
      <c r="I49" s="58"/>
    </row>
    <row r="50" spans="2:9" ht="41.25" customHeight="1" outlineLevel="1" thickBot="1" x14ac:dyDescent="0.35">
      <c r="B50" s="41" t="s">
        <v>120</v>
      </c>
      <c r="C50" s="22" t="s">
        <v>121</v>
      </c>
      <c r="D50" s="25" t="s">
        <v>122</v>
      </c>
      <c r="E50" s="33">
        <v>150000</v>
      </c>
      <c r="F50" s="34">
        <v>150000</v>
      </c>
      <c r="G50" s="33">
        <f t="shared" si="5"/>
        <v>0</v>
      </c>
      <c r="H50" s="35">
        <f t="shared" si="2"/>
        <v>0</v>
      </c>
      <c r="I50" s="58"/>
    </row>
    <row r="51" spans="2:9" ht="44.55" customHeight="1" outlineLevel="1" thickBot="1" x14ac:dyDescent="0.35">
      <c r="B51" s="41" t="s">
        <v>123</v>
      </c>
      <c r="C51" s="22" t="s">
        <v>124</v>
      </c>
      <c r="D51" s="25" t="s">
        <v>125</v>
      </c>
      <c r="E51" s="33">
        <v>790661.29999989993</v>
      </c>
      <c r="F51" s="34">
        <v>774733.77919999999</v>
      </c>
      <c r="G51" s="33">
        <f t="shared" si="5"/>
        <v>15927.520799899939</v>
      </c>
      <c r="H51" s="35">
        <f t="shared" si="2"/>
        <v>2.0558701876077778E-2</v>
      </c>
      <c r="I51" s="58"/>
    </row>
    <row r="52" spans="2:9" ht="48" customHeight="1" outlineLevel="1" thickBot="1" x14ac:dyDescent="0.35">
      <c r="B52" s="41" t="s">
        <v>181</v>
      </c>
      <c r="C52" s="22" t="s">
        <v>182</v>
      </c>
      <c r="D52" s="25" t="s">
        <v>188</v>
      </c>
      <c r="E52" s="33">
        <v>200000</v>
      </c>
      <c r="F52" s="34">
        <v>115000</v>
      </c>
      <c r="G52" s="33">
        <f t="shared" si="5"/>
        <v>85000</v>
      </c>
      <c r="H52" s="35">
        <f t="shared" si="2"/>
        <v>0.73913043478260865</v>
      </c>
      <c r="I52" s="58"/>
    </row>
    <row r="53" spans="2:9" ht="64.5" customHeight="1" outlineLevel="1" thickBot="1" x14ac:dyDescent="0.35">
      <c r="B53" s="41" t="s">
        <v>126</v>
      </c>
      <c r="C53" s="22" t="s">
        <v>127</v>
      </c>
      <c r="D53" s="25" t="s">
        <v>128</v>
      </c>
      <c r="E53" s="33">
        <v>742789.32000000007</v>
      </c>
      <c r="F53" s="34">
        <v>735821.02839999995</v>
      </c>
      <c r="G53" s="33">
        <f t="shared" si="5"/>
        <v>6968.2916000001132</v>
      </c>
      <c r="H53" s="35">
        <f t="shared" si="2"/>
        <v>9.4700903223059463E-3</v>
      </c>
      <c r="I53" s="58"/>
    </row>
    <row r="54" spans="2:9" ht="54" customHeight="1" outlineLevel="1" thickBot="1" x14ac:dyDescent="0.35">
      <c r="B54" s="41" t="s">
        <v>129</v>
      </c>
      <c r="C54" s="22" t="s">
        <v>130</v>
      </c>
      <c r="D54" s="25" t="s">
        <v>131</v>
      </c>
      <c r="E54" s="33">
        <v>200165.32</v>
      </c>
      <c r="F54" s="34">
        <v>196183.4448</v>
      </c>
      <c r="G54" s="33">
        <f t="shared" si="5"/>
        <v>3981.8752000000095</v>
      </c>
      <c r="H54" s="35">
        <f t="shared" si="2"/>
        <v>2.0296693250846598E-2</v>
      </c>
      <c r="I54" s="58"/>
    </row>
    <row r="55" spans="2:9" ht="52.5" customHeight="1" outlineLevel="1" thickBot="1" x14ac:dyDescent="0.35">
      <c r="B55" s="41" t="s">
        <v>132</v>
      </c>
      <c r="C55" s="22" t="s">
        <v>133</v>
      </c>
      <c r="D55" s="25" t="s">
        <v>134</v>
      </c>
      <c r="E55" s="33">
        <v>690991.93999989994</v>
      </c>
      <c r="F55" s="34">
        <v>672100.6688000001</v>
      </c>
      <c r="G55" s="33">
        <f t="shared" si="5"/>
        <v>18891.271199899842</v>
      </c>
      <c r="H55" s="35">
        <f t="shared" si="2"/>
        <v>2.810780003184532E-2</v>
      </c>
      <c r="I55" s="58"/>
    </row>
    <row r="56" spans="2:9" ht="50.25" customHeight="1" outlineLevel="1" thickBot="1" x14ac:dyDescent="0.35">
      <c r="B56" s="41" t="s">
        <v>135</v>
      </c>
      <c r="C56" s="22" t="s">
        <v>136</v>
      </c>
      <c r="D56" s="25" t="s">
        <v>137</v>
      </c>
      <c r="E56" s="33">
        <v>180165.32</v>
      </c>
      <c r="F56" s="34">
        <v>676183.44480000006</v>
      </c>
      <c r="G56" s="33">
        <f t="shared" si="5"/>
        <v>-496018.12480000005</v>
      </c>
      <c r="H56" s="35">
        <f t="shared" si="2"/>
        <v>-0.73355555894556268</v>
      </c>
      <c r="I56" s="58"/>
    </row>
    <row r="57" spans="2:9" ht="37.049999999999997" customHeight="1" outlineLevel="1" thickBot="1" x14ac:dyDescent="0.35">
      <c r="B57" s="41" t="s">
        <v>138</v>
      </c>
      <c r="C57" s="22" t="s">
        <v>139</v>
      </c>
      <c r="D57" s="25" t="s">
        <v>140</v>
      </c>
      <c r="E57" s="33">
        <v>100000</v>
      </c>
      <c r="F57" s="34">
        <v>100000</v>
      </c>
      <c r="G57" s="33">
        <f t="shared" si="5"/>
        <v>0</v>
      </c>
      <c r="H57" s="35">
        <f t="shared" si="2"/>
        <v>0</v>
      </c>
      <c r="I57" s="58"/>
    </row>
    <row r="58" spans="2:9" s="43" customFormat="1" ht="19.5" customHeight="1" thickBot="1" x14ac:dyDescent="0.35">
      <c r="B58" s="49" t="s">
        <v>141</v>
      </c>
      <c r="C58" s="50" t="s">
        <v>142</v>
      </c>
      <c r="D58" s="42"/>
      <c r="E58" s="53">
        <f>SUM(E59:E61)</f>
        <v>1542710</v>
      </c>
      <c r="F58" s="53">
        <f>SUM(F59:F61)</f>
        <v>2100000</v>
      </c>
      <c r="G58" s="53">
        <f>SUM(G59:G61)</f>
        <v>-557290</v>
      </c>
      <c r="H58" s="47">
        <f t="shared" ref="H58:H67" si="6">+E58/F58-1</f>
        <v>-0.26537619047619043</v>
      </c>
      <c r="I58" s="59"/>
    </row>
    <row r="59" spans="2:9" ht="25.2" customHeight="1" outlineLevel="1" thickBot="1" x14ac:dyDescent="0.35">
      <c r="B59" s="41" t="s">
        <v>179</v>
      </c>
      <c r="C59" s="22" t="s">
        <v>180</v>
      </c>
      <c r="D59" s="25" t="s">
        <v>184</v>
      </c>
      <c r="E59" s="33">
        <v>0</v>
      </c>
      <c r="F59" s="34">
        <v>1700000</v>
      </c>
      <c r="G59" s="33">
        <f t="shared" ref="G59:G60" si="7">+E59-F59</f>
        <v>-1700000</v>
      </c>
      <c r="H59" s="35">
        <f t="shared" si="6"/>
        <v>-1</v>
      </c>
      <c r="I59" s="58"/>
    </row>
    <row r="60" spans="2:9" ht="34.200000000000003" customHeight="1" outlineLevel="1" thickBot="1" x14ac:dyDescent="0.35">
      <c r="B60" s="41" t="s">
        <v>193</v>
      </c>
      <c r="C60" s="22" t="s">
        <v>194</v>
      </c>
      <c r="D60" s="25" t="s">
        <v>197</v>
      </c>
      <c r="E60" s="33">
        <v>542710</v>
      </c>
      <c r="F60" s="34">
        <v>0</v>
      </c>
      <c r="G60" s="33">
        <f t="shared" si="7"/>
        <v>542710</v>
      </c>
      <c r="H60" s="35">
        <v>1</v>
      </c>
      <c r="I60" s="58"/>
    </row>
    <row r="61" spans="2:9" ht="39" customHeight="1" outlineLevel="1" thickBot="1" x14ac:dyDescent="0.35">
      <c r="B61" s="41" t="s">
        <v>143</v>
      </c>
      <c r="C61" s="22" t="s">
        <v>144</v>
      </c>
      <c r="D61" s="25" t="s">
        <v>145</v>
      </c>
      <c r="E61" s="33">
        <v>1000000</v>
      </c>
      <c r="F61" s="34">
        <v>400000</v>
      </c>
      <c r="G61" s="33">
        <f t="shared" ref="G61" si="8">+E61-F61</f>
        <v>600000</v>
      </c>
      <c r="H61" s="35">
        <f t="shared" si="6"/>
        <v>1.5</v>
      </c>
      <c r="I61" s="58"/>
    </row>
    <row r="62" spans="2:9" s="43" customFormat="1" ht="19.5" customHeight="1" thickBot="1" x14ac:dyDescent="0.35">
      <c r="B62" s="49">
        <v>6</v>
      </c>
      <c r="C62" s="50" t="s">
        <v>146</v>
      </c>
      <c r="D62" s="42"/>
      <c r="E62" s="48">
        <f>SUM(E63:E68)</f>
        <v>34490232.2299999</v>
      </c>
      <c r="F62" s="48">
        <f>SUM(F63:F68)</f>
        <v>32243317.807602502</v>
      </c>
      <c r="G62" s="48">
        <f>SUM(G63:G68)</f>
        <v>2246914.4223973975</v>
      </c>
      <c r="H62" s="47">
        <f t="shared" si="6"/>
        <v>6.9686204000619645E-2</v>
      </c>
      <c r="I62" s="59"/>
    </row>
    <row r="63" spans="2:9" ht="43.5" customHeight="1" outlineLevel="1" thickBot="1" x14ac:dyDescent="0.35">
      <c r="B63" s="41" t="s">
        <v>147</v>
      </c>
      <c r="C63" s="22" t="s">
        <v>148</v>
      </c>
      <c r="D63" s="25" t="s">
        <v>149</v>
      </c>
      <c r="E63" s="33">
        <v>1757363.83</v>
      </c>
      <c r="F63" s="34">
        <v>1693844.6580225001</v>
      </c>
      <c r="G63" s="33">
        <f t="shared" ref="G63:G68" si="9">+E63-F63</f>
        <v>63519.171977499966</v>
      </c>
      <c r="H63" s="35">
        <f t="shared" si="6"/>
        <v>3.7499998406970825E-2</v>
      </c>
      <c r="I63" s="58"/>
    </row>
    <row r="64" spans="2:9" ht="63" customHeight="1" outlineLevel="1" thickBot="1" x14ac:dyDescent="0.35">
      <c r="B64" s="41" t="s">
        <v>150</v>
      </c>
      <c r="C64" s="22" t="s">
        <v>151</v>
      </c>
      <c r="D64" s="25" t="s">
        <v>152</v>
      </c>
      <c r="E64" s="33">
        <v>4400000</v>
      </c>
      <c r="F64" s="34">
        <v>2400000</v>
      </c>
      <c r="G64" s="33">
        <f t="shared" si="9"/>
        <v>2000000</v>
      </c>
      <c r="H64" s="35">
        <f t="shared" si="6"/>
        <v>0.83333333333333326</v>
      </c>
      <c r="I64" s="58"/>
    </row>
    <row r="65" spans="2:9" ht="61.95" customHeight="1" outlineLevel="1" thickBot="1" x14ac:dyDescent="0.35">
      <c r="B65" s="41" t="s">
        <v>174</v>
      </c>
      <c r="C65" s="22" t="s">
        <v>175</v>
      </c>
      <c r="D65" s="25" t="s">
        <v>176</v>
      </c>
      <c r="E65" s="33">
        <v>354086.28</v>
      </c>
      <c r="F65" s="34">
        <v>345625.32558</v>
      </c>
      <c r="G65" s="33">
        <f t="shared" si="9"/>
        <v>8460.9544200000237</v>
      </c>
      <c r="H65" s="35">
        <f t="shared" si="6"/>
        <v>2.448013439351282E-2</v>
      </c>
      <c r="I65" s="58"/>
    </row>
    <row r="66" spans="2:9" ht="51.75" customHeight="1" outlineLevel="1" thickBot="1" x14ac:dyDescent="0.35">
      <c r="B66" s="41" t="s">
        <v>153</v>
      </c>
      <c r="C66" s="22" t="s">
        <v>154</v>
      </c>
      <c r="D66" s="25" t="s">
        <v>155</v>
      </c>
      <c r="E66" s="33">
        <v>10508266.199999999</v>
      </c>
      <c r="F66" s="34">
        <v>10309172.24</v>
      </c>
      <c r="G66" s="33">
        <f t="shared" si="9"/>
        <v>199093.95999999903</v>
      </c>
      <c r="H66" s="35">
        <f t="shared" si="6"/>
        <v>1.9312312896229145E-2</v>
      </c>
      <c r="I66" s="58"/>
    </row>
    <row r="67" spans="2:9" ht="51" customHeight="1" outlineLevel="1" thickBot="1" x14ac:dyDescent="0.35">
      <c r="B67" s="41" t="s">
        <v>156</v>
      </c>
      <c r="C67" s="22" t="s">
        <v>157</v>
      </c>
      <c r="D67" s="25" t="s">
        <v>158</v>
      </c>
      <c r="E67" s="33">
        <v>16470515.919999899</v>
      </c>
      <c r="F67" s="34">
        <v>16494675.584000001</v>
      </c>
      <c r="G67" s="33">
        <f t="shared" si="9"/>
        <v>-24159.664000101388</v>
      </c>
      <c r="H67" s="35">
        <f t="shared" si="6"/>
        <v>-1.4646947056986548E-3</v>
      </c>
      <c r="I67" s="58"/>
    </row>
    <row r="68" spans="2:9" ht="45" customHeight="1" outlineLevel="1" thickBot="1" x14ac:dyDescent="0.35">
      <c r="B68" s="41" t="s">
        <v>173</v>
      </c>
      <c r="C68" s="22" t="s">
        <v>159</v>
      </c>
      <c r="D68" s="25" t="s">
        <v>160</v>
      </c>
      <c r="E68" s="33">
        <v>1000000</v>
      </c>
      <c r="F68" s="34">
        <v>1000000</v>
      </c>
      <c r="G68" s="33">
        <f t="shared" si="9"/>
        <v>0</v>
      </c>
      <c r="H68" s="35">
        <f t="shared" ref="H68" si="10">+E68/F68-1</f>
        <v>0</v>
      </c>
      <c r="I68" s="58"/>
    </row>
    <row r="69" spans="2:9" s="43" customFormat="1" ht="19.5" customHeight="1" outlineLevel="1" thickBot="1" x14ac:dyDescent="0.35">
      <c r="B69" s="49">
        <v>9</v>
      </c>
      <c r="C69" s="50" t="s">
        <v>169</v>
      </c>
      <c r="D69" s="42"/>
      <c r="E69" s="48">
        <f>SUM(E70)</f>
        <v>0</v>
      </c>
      <c r="F69" s="48">
        <f>SUM(F70)</f>
        <v>0</v>
      </c>
      <c r="G69" s="48">
        <f>SUM(G70)</f>
        <v>0</v>
      </c>
      <c r="H69" s="47">
        <v>0</v>
      </c>
      <c r="I69" s="59"/>
    </row>
    <row r="70" spans="2:9" ht="57" customHeight="1" outlineLevel="1" thickBot="1" x14ac:dyDescent="0.35">
      <c r="B70" s="41" t="s">
        <v>170</v>
      </c>
      <c r="C70" s="22" t="s">
        <v>171</v>
      </c>
      <c r="D70" s="25" t="s">
        <v>172</v>
      </c>
      <c r="E70" s="33">
        <v>0</v>
      </c>
      <c r="F70" s="34">
        <v>0</v>
      </c>
      <c r="G70" s="33">
        <f t="shared" ref="G70" si="11">+E70-F70</f>
        <v>0</v>
      </c>
      <c r="H70" s="35">
        <v>0</v>
      </c>
      <c r="I70" s="58"/>
    </row>
    <row r="71" spans="2:9" s="43" customFormat="1" ht="14.4" thickBot="1" x14ac:dyDescent="0.35">
      <c r="B71" s="49"/>
      <c r="C71" s="50" t="s">
        <v>162</v>
      </c>
      <c r="D71" s="42"/>
      <c r="E71" s="48">
        <f>+E6+E25+E45+E58+E62+E69</f>
        <v>1675259097.0499997</v>
      </c>
      <c r="F71" s="48">
        <f>+F6+F25+F45+F58+F62+F69</f>
        <v>1615356545.5696347</v>
      </c>
      <c r="G71" s="48">
        <f>+G6+G25+G45+G58+G62+G69</f>
        <v>59902551.480364367</v>
      </c>
      <c r="H71" s="47">
        <f>+E71/F71-1</f>
        <v>3.7083176246542671E-2</v>
      </c>
      <c r="I71" s="59"/>
    </row>
    <row r="72" spans="2:9" x14ac:dyDescent="0.3">
      <c r="B72" s="21"/>
      <c r="E72" s="30"/>
      <c r="F72" s="30"/>
      <c r="G72" s="30"/>
      <c r="H72" s="30"/>
    </row>
    <row r="73" spans="2:9" x14ac:dyDescent="0.3">
      <c r="B73" s="21"/>
      <c r="C73" s="10" t="s">
        <v>161</v>
      </c>
      <c r="E73" s="12"/>
      <c r="F73" s="13"/>
      <c r="G73" s="12"/>
      <c r="H73" s="14"/>
      <c r="I73" s="14"/>
    </row>
    <row r="74" spans="2:9" ht="27.6" x14ac:dyDescent="0.3">
      <c r="C74" s="11" t="s">
        <v>163</v>
      </c>
      <c r="E74" s="15"/>
      <c r="F74" s="15"/>
      <c r="G74" s="15"/>
      <c r="H74" s="16"/>
      <c r="I74" s="16"/>
    </row>
    <row r="76" spans="2:9" x14ac:dyDescent="0.3">
      <c r="E76" s="15"/>
      <c r="F76" s="15"/>
      <c r="G76" s="15"/>
    </row>
    <row r="78" spans="2:9" x14ac:dyDescent="0.3">
      <c r="E78" s="15"/>
      <c r="F78" s="15"/>
      <c r="G78" s="15"/>
      <c r="H78" s="16"/>
      <c r="I78" s="16"/>
    </row>
    <row r="79" spans="2:9" ht="14.4" thickBot="1" x14ac:dyDescent="0.35"/>
    <row r="80" spans="2:9" ht="14.4" thickBot="1" x14ac:dyDescent="0.35">
      <c r="C80" s="22"/>
      <c r="H80" s="17"/>
      <c r="I80" s="17"/>
    </row>
    <row r="81" spans="5:9" x14ac:dyDescent="0.3">
      <c r="E81" s="12"/>
      <c r="F81" s="12"/>
      <c r="G81" s="12"/>
      <c r="H81" s="14"/>
      <c r="I81" s="14"/>
    </row>
  </sheetData>
  <sheetProtection algorithmName="SHA-512" hashValue="E8n/ZYePjDJSWyJ06cgVxxyvvVd58HN6hzozUO9VoeqLUkqTNx15il6oMJ7RZpnVbOrCmN0KBS/Jx5bMZ1R6pw==" saltValue="FdNbBmjtf934HcqIsaWRhw==" spinCount="100000" sheet="1" objects="1" scenarios="1"/>
  <autoFilter ref="B5:H67" xr:uid="{00000000-0009-0000-0000-000001000000}"/>
  <mergeCells count="2">
    <mergeCell ref="B2:H2"/>
    <mergeCell ref="B3:H3"/>
  </mergeCells>
  <dataValidations count="1">
    <dataValidation allowBlank="1" showInputMessage="1" showErrorMessage="1" error="El documento tiene habilitado la columna &quot;I&quot; para que pueda agregar las observaciones. Gracias" prompt="El documento tiene habilitado la columna &quot;I&quot; para que pueda agregar las observaciones. Gracias" sqref="B69:I70" xr:uid="{F4064375-42BF-415B-840D-3F230AB1A02B}"/>
  </dataValidations>
  <printOptions horizontalCentered="1"/>
  <pageMargins left="0.47244094488188981" right="0.27559055118110237" top="0.15748031496062992" bottom="0.43307086614173229" header="0" footer="0"/>
  <pageSetup scale="53" firstPageNumber="54" fitToHeight="0" orientation="portrait" useFirstPageNumber="1" r:id="rId1"/>
  <headerFooter alignWithMargins="0">
    <oddFooter>&amp;R&amp;12 &amp;P&amp;C&amp;1#&amp;"Calibri"&amp;10&amp;K000000Uso Interno</oddFooter>
  </headerFooter>
  <ignoredErrors>
    <ignoredError sqref="E72:F72 E73" formulaRange="1"/>
    <ignoredError sqref="G61 G72:G73" formula="1" formulaRange="1"/>
    <ignoredError sqref="H25 H45 H62:H63 H72:H73" evalError="1" formula="1" formulaRange="1"/>
    <ignoredError sqref="H74:H75" evalError="1"/>
    <ignoredError sqref="B58 B6" numberStoredAsText="1"/>
    <ignoredError sqref="G25 G45 G62 G69 G58"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D08DEB3E709B2408DE9A01D9F21028E" ma:contentTypeVersion="2" ma:contentTypeDescription="Crear nuevo documento." ma:contentTypeScope="" ma:versionID="6e68721defca4f104bf663276e7518e8">
  <xsd:schema xmlns:xsd="http://www.w3.org/2001/XMLSchema" xmlns:xs="http://www.w3.org/2001/XMLSchema" xmlns:p="http://schemas.microsoft.com/office/2006/metadata/properties" xmlns:ns1="http://schemas.microsoft.com/sharepoint/v3" xmlns:ns2="fc66ef79-2d66-4fa3-90bd-e4f186d8d369" targetNamespace="http://schemas.microsoft.com/office/2006/metadata/properties" ma:root="true" ma:fieldsID="2f65eb66221da968c04c613b24bdd68e" ns1:_="" ns2:_="">
    <xsd:import namespace="http://schemas.microsoft.com/sharepoint/v3"/>
    <xsd:import namespace="fc66ef79-2d66-4fa3-90bd-e4f186d8d369"/>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c66ef79-2d66-4fa3-90bd-e4f186d8d369"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71B577C-BD85-44D1-A07F-44F597B0FF97}"/>
</file>

<file path=customXml/itemProps2.xml><?xml version="1.0" encoding="utf-8"?>
<ds:datastoreItem xmlns:ds="http://schemas.openxmlformats.org/officeDocument/2006/customXml" ds:itemID="{03E09281-7B46-44A9-AC0D-9A81F8036293}"/>
</file>

<file path=customXml/itemProps3.xml><?xml version="1.0" encoding="utf-8"?>
<ds:datastoreItem xmlns:ds="http://schemas.openxmlformats.org/officeDocument/2006/customXml" ds:itemID="{6B11793C-AB75-4ED3-91A1-11C946C5A75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PRESUPUESTO 2025</vt:lpstr>
      <vt:lpstr>'PRESUPUESTO 2025'!Área_de_impresión</vt:lpstr>
      <vt:lpstr>'PRESUPUESTO 2025'!Títulos_a_imprimir</vt:lpstr>
    </vt:vector>
  </TitlesOfParts>
  <Company>Banco Central de Costa 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VARGAS VALERIA</dc:creator>
  <cp:lastModifiedBy>FERNANDEZ VARGAS VALERIA</cp:lastModifiedBy>
  <dcterms:created xsi:type="dcterms:W3CDTF">2020-07-21T18:06:29Z</dcterms:created>
  <dcterms:modified xsi:type="dcterms:W3CDTF">2024-08-20T23:25:16Z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8b4be34-365a-4a68-b9fb-75c1b6874315_Enabled">
    <vt:lpwstr>true</vt:lpwstr>
  </property>
  <property fmtid="{D5CDD505-2E9C-101B-9397-08002B2CF9AE}" pid="3" name="MSIP_Label_b8b4be34-365a-4a68-b9fb-75c1b6874315_SetDate">
    <vt:lpwstr>2024-03-06T21:57:08Z</vt:lpwstr>
  </property>
  <property fmtid="{D5CDD505-2E9C-101B-9397-08002B2CF9AE}" pid="4" name="MSIP_Label_b8b4be34-365a-4a68-b9fb-75c1b6874315_Method">
    <vt:lpwstr>Standard</vt:lpwstr>
  </property>
  <property fmtid="{D5CDD505-2E9C-101B-9397-08002B2CF9AE}" pid="5" name="MSIP_Label_b8b4be34-365a-4a68-b9fb-75c1b6874315_Name">
    <vt:lpwstr>b8b4be34-365a-4a68-b9fb-75c1b6874315</vt:lpwstr>
  </property>
  <property fmtid="{D5CDD505-2E9C-101B-9397-08002B2CF9AE}" pid="6" name="MSIP_Label_b8b4be34-365a-4a68-b9fb-75c1b6874315_SiteId">
    <vt:lpwstr>618d0a45-25a6-4618-9f80-8f70a435ee52</vt:lpwstr>
  </property>
  <property fmtid="{D5CDD505-2E9C-101B-9397-08002B2CF9AE}" pid="7" name="MSIP_Label_b8b4be34-365a-4a68-b9fb-75c1b6874315_ActionId">
    <vt:lpwstr>4005da0e-ceef-4aa1-822c-1aaa1af097fd</vt:lpwstr>
  </property>
  <property fmtid="{D5CDD505-2E9C-101B-9397-08002B2CF9AE}" pid="8" name="MSIP_Label_b8b4be34-365a-4a68-b9fb-75c1b6874315_ContentBits">
    <vt:lpwstr>2</vt:lpwstr>
  </property>
  <property fmtid="{D5CDD505-2E9C-101B-9397-08002B2CF9AE}" pid="9" name="ContentTypeId">
    <vt:lpwstr>0x0101004D08DEB3E709B2408DE9A01D9F21028E</vt:lpwstr>
  </property>
</Properties>
</file>